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18.114.99\Users\SSPE\Desktop\Nueva carpeta\SESESP CARPETAS COMPARTIDAS\Registro de Recursos Federales\2026\LUIS MARQUEZ 2026\INFORME TRIMESTRAL ENERO-MARZO 2026\"/>
    </mc:Choice>
  </mc:AlternateContent>
  <xr:revisionPtr revIDLastSave="0" documentId="13_ncr:1_{D24227DD-97DB-4BD0-B7AB-F7F8C518EB3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1" sheetId="1" r:id="rId1"/>
  </sheets>
  <definedNames>
    <definedName name="_xlnm.Print_Area" localSheetId="0">Hoja1!$D$13:$X$58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32" i="1" l="1"/>
  <c r="W31" i="1"/>
  <c r="L46" i="1"/>
  <c r="L47" i="1"/>
  <c r="L48" i="1"/>
  <c r="W57" i="1"/>
  <c r="W58" i="1"/>
  <c r="W56" i="1"/>
  <c r="V57" i="1"/>
  <c r="V58" i="1"/>
  <c r="X54" i="1"/>
  <c r="W54" i="1"/>
  <c r="W53" i="1"/>
  <c r="V54" i="1"/>
  <c r="V53" i="1"/>
  <c r="X50" i="1"/>
  <c r="W51" i="1"/>
  <c r="W50" i="1"/>
  <c r="V51" i="1"/>
  <c r="V50" i="1"/>
  <c r="W46" i="1"/>
  <c r="W47" i="1"/>
  <c r="W48" i="1"/>
  <c r="W45" i="1"/>
  <c r="X45" i="1"/>
  <c r="V46" i="1"/>
  <c r="X46" i="1" s="1"/>
  <c r="V47" i="1"/>
  <c r="V48" i="1"/>
  <c r="W42" i="1"/>
  <c r="W43" i="1"/>
  <c r="W41" i="1"/>
  <c r="V42" i="1"/>
  <c r="V43" i="1"/>
  <c r="W37" i="1"/>
  <c r="W38" i="1"/>
  <c r="W39" i="1"/>
  <c r="W36" i="1"/>
  <c r="V37" i="1"/>
  <c r="X37" i="1" s="1"/>
  <c r="V38" i="1"/>
  <c r="X38" i="1" s="1"/>
  <c r="V39" i="1"/>
  <c r="X39" i="1"/>
  <c r="V36" i="1"/>
  <c r="X34" i="1"/>
  <c r="W34" i="1"/>
  <c r="V34" i="1"/>
  <c r="U33" i="1"/>
  <c r="V32" i="1"/>
  <c r="V31" i="1"/>
  <c r="W29" i="1"/>
  <c r="W28" i="1"/>
  <c r="V29" i="1"/>
  <c r="X29" i="1" s="1"/>
  <c r="V28" i="1"/>
  <c r="X28" i="1" s="1"/>
  <c r="W25" i="1"/>
  <c r="W26" i="1"/>
  <c r="W24" i="1"/>
  <c r="V24" i="1"/>
  <c r="W20" i="1"/>
  <c r="W21" i="1"/>
  <c r="W22" i="1"/>
  <c r="W19" i="1"/>
  <c r="V25" i="1"/>
  <c r="V26" i="1"/>
  <c r="V20" i="1"/>
  <c r="V21" i="1"/>
  <c r="V22" i="1"/>
  <c r="V19" i="1"/>
  <c r="X32" i="1" l="1"/>
  <c r="X47" i="1"/>
  <c r="O50" i="1" l="1"/>
  <c r="L50" i="1"/>
  <c r="O47" i="1"/>
  <c r="O48" i="1"/>
  <c r="R56" i="1"/>
  <c r="R50" i="1"/>
  <c r="R41" i="1"/>
  <c r="R34" i="1"/>
  <c r="R47" i="1"/>
  <c r="R37" i="1"/>
  <c r="R38" i="1"/>
  <c r="R39" i="1"/>
  <c r="O37" i="1"/>
  <c r="O38" i="1"/>
  <c r="O39" i="1"/>
  <c r="L37" i="1"/>
  <c r="L38" i="1"/>
  <c r="L39" i="1"/>
  <c r="U50" i="1"/>
  <c r="U46" i="1"/>
  <c r="U47" i="1"/>
  <c r="U48" i="1"/>
  <c r="U32" i="1"/>
  <c r="U37" i="1"/>
  <c r="U38" i="1"/>
  <c r="U39" i="1"/>
  <c r="J55" i="1"/>
  <c r="K55" i="1"/>
  <c r="M55" i="1"/>
  <c r="N55" i="1"/>
  <c r="P55" i="1"/>
  <c r="Q55" i="1"/>
  <c r="S55" i="1"/>
  <c r="T55" i="1"/>
  <c r="J52" i="1"/>
  <c r="K52" i="1"/>
  <c r="M52" i="1"/>
  <c r="N52" i="1"/>
  <c r="P52" i="1"/>
  <c r="Q52" i="1"/>
  <c r="S52" i="1"/>
  <c r="T52" i="1"/>
  <c r="J49" i="1"/>
  <c r="K49" i="1"/>
  <c r="M49" i="1"/>
  <c r="N49" i="1"/>
  <c r="P49" i="1"/>
  <c r="Q49" i="1"/>
  <c r="S49" i="1"/>
  <c r="T49" i="1"/>
  <c r="W49" i="1"/>
  <c r="J44" i="1"/>
  <c r="K44" i="1"/>
  <c r="M44" i="1"/>
  <c r="N44" i="1"/>
  <c r="P44" i="1"/>
  <c r="Q44" i="1"/>
  <c r="S44" i="1"/>
  <c r="T44" i="1"/>
  <c r="J40" i="1"/>
  <c r="K40" i="1"/>
  <c r="M40" i="1"/>
  <c r="N40" i="1"/>
  <c r="P40" i="1"/>
  <c r="Q40" i="1"/>
  <c r="S40" i="1"/>
  <c r="T40" i="1"/>
  <c r="J35" i="1"/>
  <c r="K35" i="1"/>
  <c r="M35" i="1"/>
  <c r="N35" i="1"/>
  <c r="P35" i="1"/>
  <c r="Q35" i="1"/>
  <c r="S35" i="1"/>
  <c r="T35" i="1"/>
  <c r="V35" i="1"/>
  <c r="W35" i="1"/>
  <c r="J33" i="1"/>
  <c r="K33" i="1"/>
  <c r="M33" i="1"/>
  <c r="N33" i="1"/>
  <c r="P33" i="1"/>
  <c r="Q33" i="1"/>
  <c r="R33" i="1"/>
  <c r="S33" i="1"/>
  <c r="V33" i="1"/>
  <c r="J30" i="1"/>
  <c r="K30" i="1"/>
  <c r="M30" i="1"/>
  <c r="N30" i="1"/>
  <c r="P30" i="1"/>
  <c r="Q30" i="1"/>
  <c r="S30" i="1"/>
  <c r="T30" i="1"/>
  <c r="J27" i="1"/>
  <c r="K27" i="1"/>
  <c r="M27" i="1"/>
  <c r="N27" i="1"/>
  <c r="P27" i="1"/>
  <c r="Q27" i="1"/>
  <c r="S27" i="1"/>
  <c r="T27" i="1"/>
  <c r="V27" i="1"/>
  <c r="J18" i="1"/>
  <c r="K18" i="1"/>
  <c r="M18" i="1"/>
  <c r="N18" i="1"/>
  <c r="P18" i="1"/>
  <c r="Q18" i="1"/>
  <c r="S18" i="1"/>
  <c r="T18" i="1"/>
  <c r="M23" i="1"/>
  <c r="N23" i="1"/>
  <c r="P23" i="1"/>
  <c r="Q23" i="1"/>
  <c r="S23" i="1"/>
  <c r="T23" i="1"/>
  <c r="J23" i="1"/>
  <c r="K23" i="1"/>
  <c r="I46" i="1" l="1"/>
  <c r="I47" i="1"/>
  <c r="I48" i="1"/>
  <c r="I51" i="1"/>
  <c r="I54" i="1"/>
  <c r="H52" i="1"/>
  <c r="G52" i="1"/>
  <c r="I49" i="1"/>
  <c r="G49" i="1"/>
  <c r="H49" i="1"/>
  <c r="I50" i="1"/>
  <c r="H44" i="1"/>
  <c r="G44" i="1"/>
  <c r="G40" i="1"/>
  <c r="I37" i="1"/>
  <c r="I38" i="1"/>
  <c r="I39" i="1"/>
  <c r="H35" i="1" l="1"/>
  <c r="G35" i="1"/>
  <c r="H30" i="1" l="1"/>
  <c r="G30" i="1"/>
  <c r="H27" i="1"/>
  <c r="G27" i="1"/>
  <c r="H23" i="1"/>
  <c r="G23" i="1"/>
  <c r="U25" i="1"/>
  <c r="R25" i="1"/>
  <c r="O25" i="1"/>
  <c r="L25" i="1"/>
  <c r="I25" i="1"/>
  <c r="H18" i="1"/>
  <c r="G18" i="1"/>
  <c r="X25" i="1" l="1"/>
  <c r="I56" i="1" l="1"/>
  <c r="U56" i="1" l="1"/>
  <c r="U22" i="1"/>
  <c r="L43" i="1"/>
  <c r="L42" i="1"/>
  <c r="R58" i="1"/>
  <c r="R57" i="1"/>
  <c r="R55" i="1" s="1"/>
  <c r="R53" i="1"/>
  <c r="R52" i="1" s="1"/>
  <c r="R42" i="1"/>
  <c r="L29" i="1"/>
  <c r="U19" i="1"/>
  <c r="U20" i="1"/>
  <c r="R19" i="1"/>
  <c r="R20" i="1"/>
  <c r="R21" i="1"/>
  <c r="R22" i="1"/>
  <c r="O19" i="1"/>
  <c r="O18" i="1" s="1"/>
  <c r="O20" i="1"/>
  <c r="O21" i="1"/>
  <c r="L19" i="1"/>
  <c r="L20" i="1"/>
  <c r="L21" i="1"/>
  <c r="L22" i="1"/>
  <c r="I21" i="1"/>
  <c r="I57" i="1"/>
  <c r="I58" i="1"/>
  <c r="I53" i="1"/>
  <c r="I52" i="1" s="1"/>
  <c r="I44" i="1"/>
  <c r="I45" i="1"/>
  <c r="I42" i="1"/>
  <c r="I43" i="1"/>
  <c r="I41" i="1"/>
  <c r="I36" i="1"/>
  <c r="I35" i="1" s="1"/>
  <c r="I34" i="1"/>
  <c r="I33" i="1" s="1"/>
  <c r="I32" i="1"/>
  <c r="I31" i="1"/>
  <c r="I29" i="1"/>
  <c r="I28" i="1"/>
  <c r="I26" i="1"/>
  <c r="I24" i="1"/>
  <c r="I19" i="1"/>
  <c r="I20" i="1"/>
  <c r="I22" i="1"/>
  <c r="W44" i="1"/>
  <c r="V44" i="1"/>
  <c r="V16" i="1" s="1"/>
  <c r="V45" i="1"/>
  <c r="V41" i="1"/>
  <c r="V40" i="1" s="1"/>
  <c r="W33" i="1"/>
  <c r="W30" i="1"/>
  <c r="W16" i="1" s="1"/>
  <c r="V30" i="1"/>
  <c r="U28" i="1"/>
  <c r="W23" i="1"/>
  <c r="H33" i="1"/>
  <c r="G33" i="1"/>
  <c r="H40" i="1"/>
  <c r="H55" i="1"/>
  <c r="G55" i="1"/>
  <c r="R18" i="1" l="1"/>
  <c r="L18" i="1"/>
  <c r="I30" i="1"/>
  <c r="W40" i="1"/>
  <c r="W27" i="1"/>
  <c r="V23" i="1"/>
  <c r="W18" i="1"/>
  <c r="U18" i="1"/>
  <c r="I27" i="1"/>
  <c r="I23" i="1"/>
  <c r="X43" i="1"/>
  <c r="I18" i="1"/>
  <c r="X48" i="1"/>
  <c r="X41" i="1"/>
  <c r="I55" i="1"/>
  <c r="X33" i="1"/>
  <c r="X24" i="1"/>
  <c r="X42" i="1"/>
  <c r="P16" i="1"/>
  <c r="N16" i="1"/>
  <c r="I40" i="1"/>
  <c r="X26" i="1"/>
  <c r="H16" i="1"/>
  <c r="Q16" i="1"/>
  <c r="J16" i="1"/>
  <c r="K16" i="1"/>
  <c r="T16" i="1"/>
  <c r="S16" i="1"/>
  <c r="G16" i="1"/>
  <c r="X20" i="1"/>
  <c r="X21" i="1"/>
  <c r="X19" i="1"/>
  <c r="L57" i="1"/>
  <c r="L55" i="1" s="1"/>
  <c r="O57" i="1"/>
  <c r="U57" i="1"/>
  <c r="U55" i="1" s="1"/>
  <c r="V55" i="1"/>
  <c r="L58" i="1"/>
  <c r="O58" i="1"/>
  <c r="U43" i="1"/>
  <c r="R43" i="1"/>
  <c r="R40" i="1" s="1"/>
  <c r="O43" i="1"/>
  <c r="R32" i="1"/>
  <c r="L32" i="1"/>
  <c r="L24" i="1"/>
  <c r="O24" i="1"/>
  <c r="R24" i="1"/>
  <c r="U24" i="1"/>
  <c r="O56" i="1"/>
  <c r="O55" i="1" s="1"/>
  <c r="V56" i="1"/>
  <c r="W52" i="1"/>
  <c r="V52" i="1"/>
  <c r="U53" i="1"/>
  <c r="U52" i="1" s="1"/>
  <c r="O53" i="1"/>
  <c r="O52" i="1" s="1"/>
  <c r="L53" i="1"/>
  <c r="L52" i="1" s="1"/>
  <c r="V49" i="1"/>
  <c r="U51" i="1"/>
  <c r="U49" i="1" s="1"/>
  <c r="R51" i="1"/>
  <c r="R49" i="1" s="1"/>
  <c r="O51" i="1"/>
  <c r="O49" i="1" s="1"/>
  <c r="L51" i="1"/>
  <c r="L49" i="1" s="1"/>
  <c r="W55" i="1" l="1"/>
  <c r="X44" i="1"/>
  <c r="X40" i="1"/>
  <c r="X27" i="1"/>
  <c r="X23" i="1"/>
  <c r="X58" i="1"/>
  <c r="I16" i="1"/>
  <c r="X57" i="1"/>
  <c r="X56" i="1"/>
  <c r="X53" i="1"/>
  <c r="X52" i="1" s="1"/>
  <c r="X51" i="1"/>
  <c r="X49" i="1" s="1"/>
  <c r="X55" i="1" l="1"/>
  <c r="U23" i="1"/>
  <c r="R48" i="1"/>
  <c r="R44" i="1" s="1"/>
  <c r="R46" i="1"/>
  <c r="R36" i="1"/>
  <c r="R35" i="1" s="1"/>
  <c r="R31" i="1"/>
  <c r="R30" i="1" s="1"/>
  <c r="R29" i="1"/>
  <c r="R27" i="1" s="1"/>
  <c r="R26" i="1"/>
  <c r="R23" i="1" s="1"/>
  <c r="O46" i="1"/>
  <c r="O45" i="1"/>
  <c r="O42" i="1"/>
  <c r="O41" i="1"/>
  <c r="O36" i="1"/>
  <c r="O35" i="1" s="1"/>
  <c r="O34" i="1"/>
  <c r="O33" i="1" s="1"/>
  <c r="O31" i="1"/>
  <c r="O30" i="1" s="1"/>
  <c r="O29" i="1"/>
  <c r="O28" i="1"/>
  <c r="O27" i="1" s="1"/>
  <c r="O26" i="1"/>
  <c r="O23" i="1" s="1"/>
  <c r="L45" i="1"/>
  <c r="L41" i="1"/>
  <c r="L40" i="1" s="1"/>
  <c r="L36" i="1"/>
  <c r="L35" i="1" s="1"/>
  <c r="L34" i="1"/>
  <c r="L33" i="1" s="1"/>
  <c r="L31" i="1"/>
  <c r="L30" i="1" s="1"/>
  <c r="L28" i="1"/>
  <c r="L27" i="1" s="1"/>
  <c r="L26" i="1"/>
  <c r="L23" i="1" s="1"/>
  <c r="O44" i="1" l="1"/>
  <c r="L44" i="1"/>
  <c r="O40" i="1"/>
  <c r="X31" i="1"/>
  <c r="X30" i="1" s="1"/>
  <c r="U31" i="1"/>
  <c r="U30" i="1" s="1"/>
  <c r="O16" i="1" l="1"/>
  <c r="R16" i="1"/>
  <c r="L16" i="1"/>
  <c r="U45" i="1"/>
  <c r="U42" i="1"/>
  <c r="U41" i="1"/>
  <c r="U36" i="1"/>
  <c r="U35" i="1" s="1"/>
  <c r="U29" i="1"/>
  <c r="U27" i="1" s="1"/>
  <c r="X36" i="1"/>
  <c r="X35" i="1" s="1"/>
  <c r="U40" i="1" l="1"/>
  <c r="U44" i="1"/>
  <c r="U16" i="1" s="1"/>
  <c r="M16" i="1" l="1"/>
  <c r="V18" i="1"/>
  <c r="X22" i="1" l="1"/>
  <c r="X18" i="1" s="1"/>
  <c r="X16" i="1" s="1"/>
</calcChain>
</file>

<file path=xl/sharedStrings.xml><?xml version="1.0" encoding="utf-8"?>
<sst xmlns="http://schemas.openxmlformats.org/spreadsheetml/2006/main" count="75" uniqueCount="36">
  <si>
    <t>PROGRAMA</t>
  </si>
  <si>
    <t>CAPITULO</t>
  </si>
  <si>
    <t>ANEXO TECNICO/ PROGRAMA CON PRIORIDAD NACIONAL</t>
  </si>
  <si>
    <t>FINANCIAMIENTO CONJUNTO</t>
  </si>
  <si>
    <t>CONVENIDO</t>
  </si>
  <si>
    <t>COMPROMETIDO</t>
  </si>
  <si>
    <t>DEVENGADO</t>
  </si>
  <si>
    <t>EJERCIDO</t>
  </si>
  <si>
    <t>PAGADO</t>
  </si>
  <si>
    <t>SALDO</t>
  </si>
  <si>
    <t>FEDERAL</t>
  </si>
  <si>
    <t>ESTATAL</t>
  </si>
  <si>
    <t>TOTAL</t>
  </si>
  <si>
    <t>Servicios Personales</t>
  </si>
  <si>
    <t>Servicios Generales</t>
  </si>
  <si>
    <t>Bienes Muebles, Inmuebles e Intangibles</t>
  </si>
  <si>
    <t>Materiales y Suministros</t>
  </si>
  <si>
    <t>Inversión Pública</t>
  </si>
  <si>
    <t>SISTEMA NACIONAL DE SEGURIDAD PÚBLICA</t>
  </si>
  <si>
    <t>(PESOS)</t>
  </si>
  <si>
    <t xml:space="preserve">ENTIDAD FEDERATIVA:CHIHUAHUA </t>
  </si>
  <si>
    <t>Seguimiento y Evaluación de los Programas</t>
  </si>
  <si>
    <t>Modernización de la Infraestructura Penitenciaria</t>
  </si>
  <si>
    <t>Fortalecimiento de las Instancias de Profesionalización y Formación de las y los integrantes de las Instituciones de Seguridad Pública</t>
  </si>
  <si>
    <t>Servicio Profesional de Carrera</t>
  </si>
  <si>
    <t>servicios personales</t>
  </si>
  <si>
    <t>Fortalecimiento de las Instituciones Policiales</t>
  </si>
  <si>
    <t>Fortalecimiento de las Instituciones de Procuración de Justicia</t>
  </si>
  <si>
    <t>Pevención de la Violencia y el Delito e Implementación de la Justicia Cívica</t>
  </si>
  <si>
    <t>Fortalecimiento de las Capacidades de Investigación e Inteligencia</t>
  </si>
  <si>
    <t>Fortalecimiento del Sistema Nacional de Informacion</t>
  </si>
  <si>
    <t>Fortalecimiento Tecnologico y Operatico de los Centros de Comando y Control y las Instituciones de Seguridad Pública</t>
  </si>
  <si>
    <t>Modernizacion de las Instancias Estatales del Registro Público Vehicular (REPUVE)</t>
  </si>
  <si>
    <t>(CIFRAS AL 30/06/2026)</t>
  </si>
  <si>
    <t>TOTALES AL MES DE JUNIO 2026</t>
  </si>
  <si>
    <t>AVANCE EN LA APLICACION DE LOS RECURSOS ASIGNADOS A LOS PROGRAMAS DE SEGURIDAD PUBLICA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</si>
</sst>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57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0" fillId="0" borderId="0" xfId="0" applyFill="1"/>
    <xf numFmtId="0" fontId="0" fillId="2" borderId="0" xfId="0" applyFill="1"/>
    <xf numFmtId="0" fontId="3" fillId="4" borderId="1" xfId="0" applyFont="1" applyFill="1" applyBorder="1" applyAlignment="1">
      <alignment horizontal="center" vertical="center"/>
    </xf>
    <xf numFmtId="0" fontId="6" fillId="0" borderId="0" xfId="0" applyFont="1" applyFill="1"/>
    <xf numFmtId="0" fontId="0" fillId="0" borderId="0" xfId="0" applyBorder="1"/>
    <xf numFmtId="0" fontId="0" fillId="0" borderId="0" xfId="0" applyFill="1" applyBorder="1"/>
    <xf numFmtId="0" fontId="2" fillId="0" borderId="0" xfId="0" applyFont="1" applyFill="1" applyBorder="1" applyAlignment="1">
      <alignment vertical="top"/>
    </xf>
    <xf numFmtId="0" fontId="6" fillId="0" borderId="0" xfId="0" applyFont="1" applyFill="1" applyBorder="1"/>
    <xf numFmtId="0" fontId="5" fillId="0" borderId="0" xfId="0" applyFont="1" applyFill="1" applyBorder="1" applyAlignment="1">
      <alignment vertical="top"/>
    </xf>
    <xf numFmtId="0" fontId="7" fillId="0" borderId="0" xfId="0" applyFont="1" applyFill="1"/>
    <xf numFmtId="0" fontId="1" fillId="0" borderId="0" xfId="0" applyFont="1" applyFill="1"/>
    <xf numFmtId="8" fontId="4" fillId="6" borderId="5" xfId="0" applyNumberFormat="1" applyFont="1" applyFill="1" applyBorder="1" applyAlignment="1">
      <alignment horizontal="right" vertical="top" wrapText="1"/>
    </xf>
    <xf numFmtId="0" fontId="0" fillId="5" borderId="2" xfId="0" applyFont="1" applyFill="1" applyBorder="1"/>
    <xf numFmtId="8" fontId="2" fillId="7" borderId="1" xfId="0" applyNumberFormat="1" applyFont="1" applyFill="1" applyBorder="1" applyAlignment="1">
      <alignment vertical="top" wrapText="1"/>
    </xf>
    <xf numFmtId="8" fontId="2" fillId="8" borderId="1" xfId="0" applyNumberFormat="1" applyFont="1" applyFill="1" applyBorder="1" applyAlignment="1">
      <alignment vertical="top" wrapText="1"/>
    </xf>
    <xf numFmtId="8" fontId="0" fillId="0" borderId="0" xfId="0" applyNumberFormat="1" applyFill="1"/>
    <xf numFmtId="8" fontId="9" fillId="3" borderId="6" xfId="1" applyNumberFormat="1" applyFont="1" applyFill="1" applyBorder="1" applyAlignment="1">
      <alignment vertical="center" wrapText="1"/>
    </xf>
    <xf numFmtId="0" fontId="0" fillId="5" borderId="2" xfId="0" applyFill="1" applyBorder="1"/>
    <xf numFmtId="0" fontId="0" fillId="5" borderId="7" xfId="0" applyFont="1" applyFill="1" applyBorder="1"/>
    <xf numFmtId="8" fontId="2" fillId="7" borderId="2" xfId="0" applyNumberFormat="1" applyFont="1" applyFill="1" applyBorder="1" applyAlignment="1">
      <alignment vertical="top" wrapText="1"/>
    </xf>
    <xf numFmtId="8" fontId="2" fillId="8" borderId="2" xfId="0" applyNumberFormat="1" applyFont="1" applyFill="1" applyBorder="1" applyAlignment="1">
      <alignment vertical="top" wrapText="1"/>
    </xf>
    <xf numFmtId="8" fontId="2" fillId="9" borderId="1" xfId="0" applyNumberFormat="1" applyFont="1" applyFill="1" applyBorder="1" applyAlignment="1">
      <alignment vertical="top" wrapText="1"/>
    </xf>
    <xf numFmtId="8" fontId="2" fillId="9" borderId="5" xfId="0" applyNumberFormat="1" applyFont="1" applyFill="1" applyBorder="1" applyAlignment="1">
      <alignment vertical="top" wrapText="1"/>
    </xf>
    <xf numFmtId="8" fontId="2" fillId="10" borderId="1" xfId="0" applyNumberFormat="1" applyFont="1" applyFill="1" applyBorder="1" applyAlignment="1">
      <alignment vertical="top" wrapText="1"/>
    </xf>
    <xf numFmtId="8" fontId="2" fillId="10" borderId="2" xfId="0" applyNumberFormat="1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8" fontId="2" fillId="8" borderId="14" xfId="0" applyNumberFormat="1" applyFont="1" applyFill="1" applyBorder="1" applyAlignment="1">
      <alignment vertical="top" wrapText="1"/>
    </xf>
    <xf numFmtId="8" fontId="2" fillId="10" borderId="14" xfId="0" applyNumberFormat="1" applyFont="1" applyFill="1" applyBorder="1" applyAlignment="1">
      <alignment vertical="top" wrapText="1"/>
    </xf>
    <xf numFmtId="8" fontId="2" fillId="7" borderId="14" xfId="0" applyNumberFormat="1" applyFont="1" applyFill="1" applyBorder="1" applyAlignment="1">
      <alignment vertical="top" wrapText="1"/>
    </xf>
    <xf numFmtId="0" fontId="0" fillId="5" borderId="8" xfId="0" applyFill="1" applyBorder="1"/>
    <xf numFmtId="8" fontId="2" fillId="8" borderId="15" xfId="0" applyNumberFormat="1" applyFont="1" applyFill="1" applyBorder="1" applyAlignment="1">
      <alignment vertical="top" wrapText="1"/>
    </xf>
    <xf numFmtId="8" fontId="2" fillId="10" borderId="15" xfId="0" applyNumberFormat="1" applyFont="1" applyFill="1" applyBorder="1" applyAlignment="1">
      <alignment vertical="top" wrapText="1"/>
    </xf>
    <xf numFmtId="8" fontId="2" fillId="7" borderId="15" xfId="0" applyNumberFormat="1" applyFont="1" applyFill="1" applyBorder="1" applyAlignment="1">
      <alignment vertical="top" wrapText="1"/>
    </xf>
    <xf numFmtId="0" fontId="0" fillId="5" borderId="9" xfId="0" applyFill="1" applyBorder="1"/>
    <xf numFmtId="8" fontId="2" fillId="8" borderId="5" xfId="0" applyNumberFormat="1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8" fontId="10" fillId="8" borderId="6" xfId="1" applyNumberFormat="1" applyFont="1" applyFill="1" applyBorder="1" applyAlignment="1">
      <alignment vertical="center" wrapText="1"/>
    </xf>
    <xf numFmtId="8" fontId="10" fillId="8" borderId="2" xfId="1" applyNumberFormat="1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/>
    </xf>
    <xf numFmtId="8" fontId="0" fillId="0" borderId="0" xfId="0" applyNumberFormat="1"/>
    <xf numFmtId="8" fontId="4" fillId="3" borderId="1" xfId="0" applyNumberFormat="1" applyFont="1" applyFill="1" applyBorder="1" applyAlignment="1">
      <alignment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8"/>
  <sheetViews>
    <sheetView tabSelected="1" topLeftCell="C4" zoomScale="70" zoomScaleNormal="70" workbookViewId="0">
      <selection activeCell="S10" sqref="S10"/>
    </sheetView>
  </sheetViews>
  <sheetFormatPr baseColWidth="10" defaultRowHeight="15" x14ac:dyDescent="0.25"/>
  <cols>
    <col min="4" max="4" width="15.42578125" bestFit="1" customWidth="1"/>
    <col min="5" max="5" width="13.5703125" bestFit="1" customWidth="1"/>
    <col min="6" max="6" width="76" customWidth="1"/>
    <col min="7" max="7" width="21.140625" customWidth="1"/>
    <col min="8" max="8" width="19" customWidth="1"/>
    <col min="9" max="9" width="20.85546875" customWidth="1"/>
    <col min="10" max="10" width="18.140625" customWidth="1"/>
    <col min="11" max="11" width="17.42578125" customWidth="1"/>
    <col min="12" max="12" width="17.5703125" customWidth="1"/>
    <col min="13" max="14" width="15.7109375" customWidth="1"/>
    <col min="15" max="15" width="18.85546875" customWidth="1"/>
    <col min="16" max="16" width="15.7109375" customWidth="1"/>
    <col min="17" max="17" width="14.5703125" customWidth="1"/>
    <col min="18" max="18" width="13.85546875" customWidth="1"/>
    <col min="19" max="19" width="20.85546875" customWidth="1"/>
    <col min="20" max="20" width="20.140625" customWidth="1"/>
    <col min="21" max="21" width="21.140625" customWidth="1"/>
    <col min="22" max="22" width="18" customWidth="1"/>
    <col min="23" max="23" width="16.85546875" customWidth="1"/>
    <col min="24" max="24" width="18.140625" customWidth="1"/>
    <col min="25" max="25" width="16.28515625" customWidth="1"/>
    <col min="26" max="26" width="17.85546875" bestFit="1" customWidth="1"/>
  </cols>
  <sheetData>
    <row r="1" spans="2:26" x14ac:dyDescent="0.25">
      <c r="B1" s="6"/>
      <c r="C1" s="6"/>
      <c r="D1" s="6"/>
      <c r="E1" s="6"/>
      <c r="F1" s="6"/>
      <c r="G1" s="6"/>
      <c r="H1" s="6"/>
    </row>
    <row r="2" spans="2:26" s="2" customFormat="1" x14ac:dyDescent="0.25">
      <c r="B2" s="7"/>
      <c r="C2" s="8"/>
      <c r="D2" s="8"/>
      <c r="E2" s="8"/>
      <c r="F2" s="8"/>
      <c r="G2" s="8"/>
      <c r="H2" s="7"/>
    </row>
    <row r="3" spans="2:26" s="5" customFormat="1" x14ac:dyDescent="0.25">
      <c r="B3" s="9"/>
      <c r="C3" s="10"/>
      <c r="D3" s="10"/>
      <c r="E3" s="10"/>
      <c r="F3" s="10"/>
      <c r="G3" s="10"/>
      <c r="H3" s="9"/>
      <c r="L3" s="11" t="s">
        <v>18</v>
      </c>
      <c r="M3" s="11"/>
      <c r="N3" s="11"/>
      <c r="O3" s="11"/>
      <c r="P3" s="11"/>
      <c r="Q3" s="11"/>
      <c r="R3" s="11"/>
      <c r="S3" s="11"/>
      <c r="T3" s="11"/>
      <c r="U3" s="11"/>
    </row>
    <row r="4" spans="2:26" s="2" customFormat="1" x14ac:dyDescent="0.25">
      <c r="B4" s="7"/>
      <c r="C4" s="8"/>
      <c r="D4" s="8"/>
      <c r="E4" s="8"/>
      <c r="F4" s="8"/>
      <c r="G4" s="8"/>
      <c r="H4" s="7"/>
      <c r="L4" s="12" t="s">
        <v>35</v>
      </c>
      <c r="M4" s="12"/>
      <c r="N4" s="12"/>
      <c r="O4" s="12"/>
      <c r="P4" s="12"/>
      <c r="Q4" s="12"/>
      <c r="R4" s="12"/>
      <c r="S4" s="12"/>
      <c r="T4" s="12"/>
      <c r="U4" s="12"/>
    </row>
    <row r="5" spans="2:26" s="2" customFormat="1" x14ac:dyDescent="0.25">
      <c r="B5" s="7"/>
      <c r="C5" s="8"/>
      <c r="D5" s="8"/>
      <c r="E5" s="8"/>
      <c r="F5" s="8"/>
      <c r="G5" s="8"/>
      <c r="H5" s="7"/>
      <c r="L5" s="12" t="s">
        <v>33</v>
      </c>
      <c r="M5" s="12"/>
      <c r="N5" s="12"/>
      <c r="O5" s="12"/>
      <c r="P5" s="12"/>
      <c r="Q5" s="12"/>
      <c r="R5" s="12"/>
      <c r="S5" s="12"/>
      <c r="T5" s="12"/>
      <c r="U5" s="12"/>
    </row>
    <row r="6" spans="2:26" s="2" customFormat="1" x14ac:dyDescent="0.25">
      <c r="B6" s="7"/>
      <c r="C6" s="8"/>
      <c r="D6" s="8"/>
      <c r="E6" s="8"/>
      <c r="F6" s="8"/>
      <c r="G6" s="8"/>
      <c r="H6" s="7"/>
      <c r="L6" s="12" t="s">
        <v>19</v>
      </c>
      <c r="M6" s="12"/>
      <c r="N6" s="12"/>
      <c r="O6" s="12"/>
      <c r="P6" s="12"/>
      <c r="Q6" s="12"/>
      <c r="R6" s="12"/>
      <c r="S6" s="12"/>
      <c r="T6" s="12"/>
      <c r="U6" s="12"/>
    </row>
    <row r="7" spans="2:26" s="2" customFormat="1" x14ac:dyDescent="0.25">
      <c r="B7" s="7"/>
      <c r="C7" s="8"/>
      <c r="D7" s="8"/>
      <c r="E7" s="8"/>
      <c r="F7" s="8"/>
      <c r="G7" s="8"/>
      <c r="H7" s="7"/>
      <c r="L7" s="12" t="s">
        <v>20</v>
      </c>
      <c r="M7" s="12"/>
      <c r="N7" s="12"/>
      <c r="O7" s="12"/>
      <c r="P7" s="12"/>
      <c r="Q7" s="12"/>
      <c r="R7" s="12"/>
      <c r="S7" s="12"/>
      <c r="T7" s="12"/>
      <c r="U7" s="12"/>
    </row>
    <row r="8" spans="2:26" s="2" customFormat="1" x14ac:dyDescent="0.25">
      <c r="B8" s="7"/>
      <c r="C8" s="8"/>
      <c r="D8" s="8"/>
      <c r="E8" s="8"/>
      <c r="F8" s="8"/>
      <c r="G8" s="8"/>
      <c r="H8" s="7"/>
    </row>
    <row r="9" spans="2:26" x14ac:dyDescent="0.25">
      <c r="B9" s="6"/>
      <c r="C9" s="6"/>
      <c r="D9" s="6"/>
      <c r="E9" s="6"/>
      <c r="F9" s="6"/>
      <c r="G9" s="6"/>
      <c r="H9" s="6"/>
    </row>
    <row r="10" spans="2:26" x14ac:dyDescent="0.25">
      <c r="B10" s="6"/>
      <c r="C10" s="6"/>
      <c r="D10" s="6"/>
      <c r="E10" s="6"/>
      <c r="F10" s="6"/>
      <c r="G10" s="6"/>
      <c r="H10" s="6"/>
    </row>
    <row r="11" spans="2:26" x14ac:dyDescent="0.25">
      <c r="B11" s="6"/>
      <c r="C11" s="6"/>
      <c r="D11" s="6"/>
      <c r="E11" s="6"/>
      <c r="F11" s="6"/>
      <c r="G11" s="6"/>
      <c r="H11" s="6"/>
    </row>
    <row r="13" spans="2:26" x14ac:dyDescent="0.25">
      <c r="G13" s="30"/>
      <c r="H13" s="31"/>
      <c r="I13" s="32"/>
      <c r="J13" s="30" t="s">
        <v>3</v>
      </c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2"/>
      <c r="Y13" s="2"/>
    </row>
    <row r="14" spans="2:26" x14ac:dyDescent="0.25">
      <c r="G14" s="30" t="s">
        <v>4</v>
      </c>
      <c r="H14" s="31"/>
      <c r="I14" s="32"/>
      <c r="J14" s="30" t="s">
        <v>5</v>
      </c>
      <c r="K14" s="31"/>
      <c r="L14" s="32"/>
      <c r="M14" s="30" t="s">
        <v>6</v>
      </c>
      <c r="N14" s="31"/>
      <c r="O14" s="32"/>
      <c r="P14" s="30" t="s">
        <v>7</v>
      </c>
      <c r="Q14" s="31"/>
      <c r="R14" s="32"/>
      <c r="S14" s="30" t="s">
        <v>8</v>
      </c>
      <c r="T14" s="31"/>
      <c r="U14" s="32"/>
      <c r="V14" s="30" t="s">
        <v>9</v>
      </c>
      <c r="W14" s="31"/>
      <c r="X14" s="32"/>
      <c r="Y14" s="2"/>
    </row>
    <row r="15" spans="2:26" x14ac:dyDescent="0.25">
      <c r="G15" s="4" t="s">
        <v>10</v>
      </c>
      <c r="H15" s="4" t="s">
        <v>11</v>
      </c>
      <c r="I15" s="4" t="s">
        <v>12</v>
      </c>
      <c r="J15" s="4" t="s">
        <v>10</v>
      </c>
      <c r="K15" s="4" t="s">
        <v>11</v>
      </c>
      <c r="L15" s="4" t="s">
        <v>12</v>
      </c>
      <c r="M15" s="4" t="s">
        <v>10</v>
      </c>
      <c r="N15" s="4" t="s">
        <v>11</v>
      </c>
      <c r="O15" s="4" t="s">
        <v>12</v>
      </c>
      <c r="P15" s="4" t="s">
        <v>10</v>
      </c>
      <c r="Q15" s="4" t="s">
        <v>11</v>
      </c>
      <c r="R15" s="4" t="s">
        <v>12</v>
      </c>
      <c r="S15" s="4" t="s">
        <v>10</v>
      </c>
      <c r="T15" s="4" t="s">
        <v>11</v>
      </c>
      <c r="U15" s="4" t="s">
        <v>12</v>
      </c>
      <c r="V15" s="4" t="s">
        <v>10</v>
      </c>
      <c r="W15" s="4" t="s">
        <v>11</v>
      </c>
      <c r="X15" s="4" t="s">
        <v>12</v>
      </c>
      <c r="Y15" s="2"/>
      <c r="Z15" s="55"/>
    </row>
    <row r="16" spans="2:26" x14ac:dyDescent="0.25">
      <c r="D16" s="54" t="s">
        <v>34</v>
      </c>
      <c r="E16" s="54"/>
      <c r="F16" s="54"/>
      <c r="G16" s="13">
        <f>G18+G23+G27+G30+G33+G35+G40+G44+G49+G52+G55</f>
        <v>367083243.00000006</v>
      </c>
      <c r="H16" s="13">
        <f>H18+H23+H27+H30+H33+H35+H40+H44+H49+H52+H55</f>
        <v>121137470.19000001</v>
      </c>
      <c r="I16" s="13">
        <f>I18+I23+I27+I30+I33+I35+I40+I44+I49+I52+I55</f>
        <v>488220713.19000006</v>
      </c>
      <c r="J16" s="13">
        <f>J18+J23+J27+J30+J33+J35+J40+J44+J49+J52+J55</f>
        <v>0</v>
      </c>
      <c r="K16" s="13">
        <f>K18+K23+K27+K30+K33+K35+K40+K44+K49+K52+K55</f>
        <v>17529517.670000002</v>
      </c>
      <c r="L16" s="13">
        <f>L18+L23+L27+L30+L33+L35+L40+L44+L49+L52+L55</f>
        <v>17529517.670000002</v>
      </c>
      <c r="M16" s="13">
        <f>M18+M23+M27+M30+M33+M35+M40+M44+M49+M52+M55</f>
        <v>0</v>
      </c>
      <c r="N16" s="13">
        <f>N18+N23+N27+N30+N33+N35+N40+N44+N49+N52+N55</f>
        <v>0</v>
      </c>
      <c r="O16" s="13">
        <f>O18+O23+O27+O30+O33+O35+O40+O44+O49+O52+O55</f>
        <v>0</v>
      </c>
      <c r="P16" s="13">
        <f>P18+P23+P27+P30+P33+P35+P40+P44+P49+P52+P55</f>
        <v>0</v>
      </c>
      <c r="Q16" s="13">
        <f>Q18+Q23+Q27+Q30+Q33+Q35+Q40+Q44+Q49+Q52+Q55</f>
        <v>546053.00999999989</v>
      </c>
      <c r="R16" s="13">
        <f>R18+R23+R27+R30+R33+R35+R40+R44+R49+R52+R55</f>
        <v>546053.00999999989</v>
      </c>
      <c r="S16" s="13">
        <f>S18+S23+S27+S30+S33+S35+S40+S44+S49+S52+S55</f>
        <v>0</v>
      </c>
      <c r="T16" s="13">
        <f>T18+T23+T27+T30+T33+T35+T40+T44+T49+T52+T55</f>
        <v>37098746.229999997</v>
      </c>
      <c r="U16" s="13">
        <f>U18+U23+U27+U30+U33+U35+U40+U44+U49+U52+U55</f>
        <v>37098746.229999997</v>
      </c>
      <c r="V16" s="13">
        <f>V18+V23+V27+V30+V33+V35+V40+V44+V49+V52+V55</f>
        <v>367083243.00000006</v>
      </c>
      <c r="W16" s="13">
        <f>W18+W23+W27+W30+W33+W35+W40+W44+W49+W52+W55</f>
        <v>65963153.280000001</v>
      </c>
      <c r="X16" s="13">
        <f>X18+X23+X27+X30+X33+X35+X40+X44+X49+X52+X55</f>
        <v>433046396.28000003</v>
      </c>
      <c r="Y16" s="17"/>
    </row>
    <row r="17" spans="1:25" ht="27" customHeight="1" x14ac:dyDescent="0.25">
      <c r="D17" s="1" t="s">
        <v>0</v>
      </c>
      <c r="E17" s="1" t="s">
        <v>1</v>
      </c>
      <c r="F17" s="1" t="s">
        <v>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2"/>
    </row>
    <row r="18" spans="1:25" ht="33" customHeight="1" x14ac:dyDescent="0.25">
      <c r="A18" s="2"/>
      <c r="B18" s="2"/>
      <c r="C18" s="2"/>
      <c r="D18" s="38">
        <v>1</v>
      </c>
      <c r="E18" s="37" t="s">
        <v>23</v>
      </c>
      <c r="F18" s="37"/>
      <c r="G18" s="18">
        <f>G19+G20+G21+G22</f>
        <v>15342846.59</v>
      </c>
      <c r="H18" s="18">
        <f>H19+H20+H21+H22</f>
        <v>12426371.470000001</v>
      </c>
      <c r="I18" s="18">
        <f>I19+I20+I21+I22</f>
        <v>27769218.060000002</v>
      </c>
      <c r="J18" s="18">
        <f t="shared" ref="J18:X18" si="0">J19+J20+J21+J22</f>
        <v>0</v>
      </c>
      <c r="K18" s="18">
        <f t="shared" si="0"/>
        <v>74240</v>
      </c>
      <c r="L18" s="18">
        <f t="shared" si="0"/>
        <v>74240</v>
      </c>
      <c r="M18" s="18">
        <f t="shared" si="0"/>
        <v>0</v>
      </c>
      <c r="N18" s="18">
        <f t="shared" si="0"/>
        <v>0</v>
      </c>
      <c r="O18" s="18">
        <f t="shared" si="0"/>
        <v>0</v>
      </c>
      <c r="P18" s="18">
        <f t="shared" si="0"/>
        <v>0</v>
      </c>
      <c r="Q18" s="18">
        <f t="shared" si="0"/>
        <v>0</v>
      </c>
      <c r="R18" s="18">
        <f t="shared" si="0"/>
        <v>0</v>
      </c>
      <c r="S18" s="18">
        <f t="shared" si="0"/>
        <v>0</v>
      </c>
      <c r="T18" s="18">
        <f t="shared" si="0"/>
        <v>0</v>
      </c>
      <c r="U18" s="18">
        <f t="shared" si="0"/>
        <v>0</v>
      </c>
      <c r="V18" s="18">
        <f t="shared" si="0"/>
        <v>15342846.59</v>
      </c>
      <c r="W18" s="18">
        <f t="shared" si="0"/>
        <v>12352131.470000001</v>
      </c>
      <c r="X18" s="18">
        <f t="shared" si="0"/>
        <v>27694978.060000002</v>
      </c>
      <c r="Y18" s="2"/>
    </row>
    <row r="19" spans="1:25" x14ac:dyDescent="0.25">
      <c r="A19" s="2"/>
      <c r="B19" s="2"/>
      <c r="C19" s="2"/>
      <c r="D19" s="38"/>
      <c r="E19" s="19">
        <v>2000</v>
      </c>
      <c r="F19" s="19" t="s">
        <v>16</v>
      </c>
      <c r="G19" s="16">
        <v>0</v>
      </c>
      <c r="H19" s="16">
        <v>180278.9</v>
      </c>
      <c r="I19" s="16">
        <f t="shared" ref="I19:I22" si="1">G19+H19</f>
        <v>180278.9</v>
      </c>
      <c r="J19" s="15">
        <v>0</v>
      </c>
      <c r="K19" s="15">
        <v>74240</v>
      </c>
      <c r="L19" s="15">
        <f t="shared" ref="L19:L22" si="2">+J19+K19</f>
        <v>74240</v>
      </c>
      <c r="M19" s="15">
        <v>0</v>
      </c>
      <c r="N19" s="15">
        <v>0</v>
      </c>
      <c r="O19" s="15">
        <f t="shared" ref="O19:O21" si="3">+M19+N19</f>
        <v>0</v>
      </c>
      <c r="P19" s="15">
        <v>0</v>
      </c>
      <c r="Q19" s="15">
        <v>0</v>
      </c>
      <c r="R19" s="15">
        <f t="shared" ref="R19:R22" si="4">+P19+Q19</f>
        <v>0</v>
      </c>
      <c r="S19" s="25">
        <v>0</v>
      </c>
      <c r="T19" s="25">
        <v>0</v>
      </c>
      <c r="U19" s="25">
        <f t="shared" ref="U19:U22" si="5">+T19+S19</f>
        <v>0</v>
      </c>
      <c r="V19" s="15">
        <f>G19-J19-M19-P19-S19</f>
        <v>0</v>
      </c>
      <c r="W19" s="15">
        <f>H19-K19-N19-Q19-T19</f>
        <v>106038.9</v>
      </c>
      <c r="X19" s="15">
        <f t="shared" ref="X19:X21" si="6">V19+W19</f>
        <v>106038.9</v>
      </c>
      <c r="Y19" s="2"/>
    </row>
    <row r="20" spans="1:25" x14ac:dyDescent="0.25">
      <c r="A20" s="2"/>
      <c r="B20" s="2"/>
      <c r="C20" s="2"/>
      <c r="D20" s="38"/>
      <c r="E20" s="19">
        <v>3000</v>
      </c>
      <c r="F20" s="19" t="s">
        <v>14</v>
      </c>
      <c r="G20" s="16">
        <v>6730000</v>
      </c>
      <c r="H20" s="16">
        <v>270000</v>
      </c>
      <c r="I20" s="16">
        <f t="shared" si="1"/>
        <v>7000000</v>
      </c>
      <c r="J20" s="15">
        <v>0</v>
      </c>
      <c r="K20" s="15">
        <v>0</v>
      </c>
      <c r="L20" s="15">
        <f t="shared" si="2"/>
        <v>0</v>
      </c>
      <c r="M20" s="15">
        <v>0</v>
      </c>
      <c r="N20" s="15">
        <v>0</v>
      </c>
      <c r="O20" s="15">
        <f t="shared" si="3"/>
        <v>0</v>
      </c>
      <c r="P20" s="15">
        <v>0</v>
      </c>
      <c r="Q20" s="15">
        <v>0</v>
      </c>
      <c r="R20" s="15">
        <f t="shared" si="4"/>
        <v>0</v>
      </c>
      <c r="S20" s="25">
        <v>0</v>
      </c>
      <c r="T20" s="25">
        <v>0</v>
      </c>
      <c r="U20" s="25">
        <f t="shared" si="5"/>
        <v>0</v>
      </c>
      <c r="V20" s="15">
        <f t="shared" ref="V20:V22" si="7">G20-J20-M20-P20-S20</f>
        <v>6730000</v>
      </c>
      <c r="W20" s="15">
        <f t="shared" ref="W20:W22" si="8">H20-K20-N20-Q20-T20</f>
        <v>270000</v>
      </c>
      <c r="X20" s="15">
        <f t="shared" si="6"/>
        <v>7000000</v>
      </c>
      <c r="Y20" s="2"/>
    </row>
    <row r="21" spans="1:25" x14ac:dyDescent="0.25">
      <c r="A21" s="2"/>
      <c r="B21" s="2"/>
      <c r="C21" s="2"/>
      <c r="D21" s="38"/>
      <c r="E21" s="19">
        <v>5000</v>
      </c>
      <c r="F21" s="19" t="s">
        <v>15</v>
      </c>
      <c r="G21" s="16">
        <v>0</v>
      </c>
      <c r="H21" s="16">
        <v>4144271.92</v>
      </c>
      <c r="I21" s="16">
        <f t="shared" si="1"/>
        <v>4144271.92</v>
      </c>
      <c r="J21" s="15">
        <v>0</v>
      </c>
      <c r="K21" s="15">
        <v>0</v>
      </c>
      <c r="L21" s="15">
        <f t="shared" si="2"/>
        <v>0</v>
      </c>
      <c r="M21" s="15">
        <v>0</v>
      </c>
      <c r="N21" s="15">
        <v>0</v>
      </c>
      <c r="O21" s="15">
        <f t="shared" si="3"/>
        <v>0</v>
      </c>
      <c r="P21" s="15">
        <v>0</v>
      </c>
      <c r="Q21" s="15">
        <v>0</v>
      </c>
      <c r="R21" s="15">
        <f t="shared" si="4"/>
        <v>0</v>
      </c>
      <c r="S21" s="25">
        <v>0</v>
      </c>
      <c r="T21" s="25">
        <v>0</v>
      </c>
      <c r="U21" s="25">
        <v>0</v>
      </c>
      <c r="V21" s="15">
        <f t="shared" si="7"/>
        <v>0</v>
      </c>
      <c r="W21" s="15">
        <f t="shared" si="8"/>
        <v>4144271.92</v>
      </c>
      <c r="X21" s="15">
        <f t="shared" si="6"/>
        <v>4144271.92</v>
      </c>
      <c r="Y21" s="2"/>
    </row>
    <row r="22" spans="1:25" x14ac:dyDescent="0.25">
      <c r="A22" s="2"/>
      <c r="B22" s="2"/>
      <c r="C22" s="2"/>
      <c r="D22" s="38"/>
      <c r="E22" s="19">
        <v>6000</v>
      </c>
      <c r="F22" s="19" t="s">
        <v>17</v>
      </c>
      <c r="G22" s="50">
        <v>8612846.5899999999</v>
      </c>
      <c r="H22" s="16">
        <v>7831820.6500000004</v>
      </c>
      <c r="I22" s="16">
        <f t="shared" si="1"/>
        <v>16444667.24</v>
      </c>
      <c r="J22" s="16">
        <v>0</v>
      </c>
      <c r="K22" s="16">
        <v>0</v>
      </c>
      <c r="L22" s="15">
        <f t="shared" si="2"/>
        <v>0</v>
      </c>
      <c r="M22" s="16">
        <v>0</v>
      </c>
      <c r="N22" s="16">
        <v>0</v>
      </c>
      <c r="O22" s="15">
        <v>0</v>
      </c>
      <c r="P22" s="16">
        <v>0</v>
      </c>
      <c r="Q22" s="16">
        <v>0</v>
      </c>
      <c r="R22" s="15">
        <f t="shared" si="4"/>
        <v>0</v>
      </c>
      <c r="S22" s="25">
        <v>0</v>
      </c>
      <c r="T22" s="25">
        <v>0</v>
      </c>
      <c r="U22" s="25">
        <f t="shared" si="5"/>
        <v>0</v>
      </c>
      <c r="V22" s="15">
        <f t="shared" si="7"/>
        <v>8612846.5899999999</v>
      </c>
      <c r="W22" s="15">
        <f t="shared" si="8"/>
        <v>7831820.6500000004</v>
      </c>
      <c r="X22" s="15">
        <f>V22+W22</f>
        <v>16444667.24</v>
      </c>
      <c r="Y22" s="2"/>
    </row>
    <row r="23" spans="1:25" ht="27" customHeight="1" x14ac:dyDescent="0.25">
      <c r="A23" s="2"/>
      <c r="B23" s="2"/>
      <c r="C23" s="2"/>
      <c r="D23" s="38">
        <v>2</v>
      </c>
      <c r="E23" s="35" t="s">
        <v>24</v>
      </c>
      <c r="F23" s="36"/>
      <c r="G23" s="18">
        <f>G24+G26+G25</f>
        <v>8783294.5800000001</v>
      </c>
      <c r="H23" s="18">
        <f>H24+H26+H25</f>
        <v>17161243.670000002</v>
      </c>
      <c r="I23" s="18">
        <f>I24+I26+I25</f>
        <v>25944538.250000004</v>
      </c>
      <c r="J23" s="18">
        <f t="shared" ref="J23:M23" si="9">J24+J26+J25</f>
        <v>0</v>
      </c>
      <c r="K23" s="18">
        <f t="shared" si="9"/>
        <v>0</v>
      </c>
      <c r="L23" s="18">
        <f t="shared" si="9"/>
        <v>0</v>
      </c>
      <c r="M23" s="18">
        <f t="shared" si="9"/>
        <v>0</v>
      </c>
      <c r="N23" s="18">
        <f t="shared" ref="N23" si="10">N24+N26+N25</f>
        <v>0</v>
      </c>
      <c r="O23" s="18">
        <f t="shared" ref="O23" si="11">O24+O26+O25</f>
        <v>0</v>
      </c>
      <c r="P23" s="18">
        <f t="shared" ref="P23:Q23" si="12">P24+P26+P25</f>
        <v>0</v>
      </c>
      <c r="Q23" s="18">
        <f t="shared" si="12"/>
        <v>124575.24</v>
      </c>
      <c r="R23" s="18">
        <f t="shared" ref="R23" si="13">R24+R26+R25</f>
        <v>124575.24</v>
      </c>
      <c r="S23" s="18">
        <f t="shared" ref="S23" si="14">S24+S26+S25</f>
        <v>0</v>
      </c>
      <c r="T23" s="18">
        <f t="shared" ref="T23:U23" si="15">T24+T26+T25</f>
        <v>5965697.0899999999</v>
      </c>
      <c r="U23" s="18">
        <f t="shared" si="15"/>
        <v>5965697.0899999999</v>
      </c>
      <c r="V23" s="18">
        <f t="shared" ref="V23" si="16">V24+V26+V25</f>
        <v>8783294.5800000001</v>
      </c>
      <c r="W23" s="18">
        <f t="shared" ref="W23" si="17">W24+W26+W25</f>
        <v>11070971.340000004</v>
      </c>
      <c r="X23" s="18">
        <f t="shared" ref="X23" si="18">X24+X26+X25</f>
        <v>19854265.920000006</v>
      </c>
      <c r="Y23" s="2"/>
    </row>
    <row r="24" spans="1:25" x14ac:dyDescent="0.25">
      <c r="A24" s="2"/>
      <c r="B24" s="2"/>
      <c r="C24" s="2"/>
      <c r="D24" s="38"/>
      <c r="E24" s="19">
        <v>1000</v>
      </c>
      <c r="F24" s="19" t="s">
        <v>25</v>
      </c>
      <c r="G24" s="50">
        <v>0</v>
      </c>
      <c r="H24" s="16">
        <v>17161243.670000002</v>
      </c>
      <c r="I24" s="16">
        <f>G24+H24</f>
        <v>17161243.670000002</v>
      </c>
      <c r="J24" s="16">
        <v>0</v>
      </c>
      <c r="K24" s="16">
        <v>0</v>
      </c>
      <c r="L24" s="16">
        <f t="shared" ref="L24:L48" si="19">J24+K24</f>
        <v>0</v>
      </c>
      <c r="M24" s="16">
        <v>0</v>
      </c>
      <c r="N24" s="16">
        <v>0</v>
      </c>
      <c r="O24" s="16">
        <f t="shared" ref="O24:O45" si="20">M24+N24</f>
        <v>0</v>
      </c>
      <c r="P24" s="16">
        <v>0</v>
      </c>
      <c r="Q24" s="16">
        <v>124575.24</v>
      </c>
      <c r="R24" s="16">
        <f t="shared" ref="R24:R48" si="21">P24+Q24</f>
        <v>124575.24</v>
      </c>
      <c r="S24" s="25">
        <v>0</v>
      </c>
      <c r="T24" s="25">
        <v>5965697.0899999999</v>
      </c>
      <c r="U24" s="25">
        <f>S24+T24</f>
        <v>5965697.0899999999</v>
      </c>
      <c r="V24" s="15">
        <f>G24-J24-M24-P24-S24</f>
        <v>0</v>
      </c>
      <c r="W24" s="15">
        <f>H24-K24-N24-Q24-T24</f>
        <v>11070971.340000004</v>
      </c>
      <c r="X24" s="15">
        <f>V24+W24</f>
        <v>11070971.340000004</v>
      </c>
      <c r="Y24" s="2"/>
    </row>
    <row r="25" spans="1:25" x14ac:dyDescent="0.25">
      <c r="A25" s="2"/>
      <c r="B25" s="2"/>
      <c r="C25" s="2"/>
      <c r="D25" s="38"/>
      <c r="E25" s="19">
        <v>2000</v>
      </c>
      <c r="F25" s="19" t="s">
        <v>16</v>
      </c>
      <c r="G25" s="50">
        <v>3602188.62</v>
      </c>
      <c r="H25" s="16">
        <v>0</v>
      </c>
      <c r="I25" s="16">
        <f>G25+H25</f>
        <v>3602188.62</v>
      </c>
      <c r="J25" s="16">
        <v>0</v>
      </c>
      <c r="K25" s="16">
        <v>0</v>
      </c>
      <c r="L25" s="16">
        <f t="shared" ref="L25" si="22">J25+K25</f>
        <v>0</v>
      </c>
      <c r="M25" s="16">
        <v>0</v>
      </c>
      <c r="N25" s="16">
        <v>0</v>
      </c>
      <c r="O25" s="16">
        <f t="shared" ref="O25" si="23">M25+N25</f>
        <v>0</v>
      </c>
      <c r="P25" s="16">
        <v>0</v>
      </c>
      <c r="Q25" s="16">
        <v>0</v>
      </c>
      <c r="R25" s="16">
        <f t="shared" ref="R25" si="24">P25+Q25</f>
        <v>0</v>
      </c>
      <c r="S25" s="25">
        <v>0</v>
      </c>
      <c r="T25" s="25">
        <v>0</v>
      </c>
      <c r="U25" s="25">
        <f>S25+T25</f>
        <v>0</v>
      </c>
      <c r="V25" s="15">
        <f t="shared" ref="V25:V26" si="25">G25-J25-M25-P25-S25</f>
        <v>3602188.62</v>
      </c>
      <c r="W25" s="15">
        <f t="shared" ref="W25:W26" si="26">H25-K25-N25-Q25-T25</f>
        <v>0</v>
      </c>
      <c r="X25" s="15">
        <f>V25+W25</f>
        <v>3602188.62</v>
      </c>
      <c r="Y25" s="2"/>
    </row>
    <row r="26" spans="1:25" x14ac:dyDescent="0.25">
      <c r="A26" s="2"/>
      <c r="B26" s="2"/>
      <c r="C26" s="2"/>
      <c r="D26" s="38"/>
      <c r="E26" s="19">
        <v>5000</v>
      </c>
      <c r="F26" s="19" t="s">
        <v>15</v>
      </c>
      <c r="G26" s="50">
        <v>5181105.96</v>
      </c>
      <c r="H26" s="16">
        <v>0</v>
      </c>
      <c r="I26" s="16">
        <f t="shared" ref="I26" si="27">G26+H26</f>
        <v>5181105.96</v>
      </c>
      <c r="J26" s="16">
        <v>0</v>
      </c>
      <c r="K26" s="16">
        <v>0</v>
      </c>
      <c r="L26" s="16">
        <f t="shared" si="19"/>
        <v>0</v>
      </c>
      <c r="M26" s="16">
        <v>0</v>
      </c>
      <c r="N26" s="16">
        <v>0</v>
      </c>
      <c r="O26" s="16">
        <f t="shared" si="20"/>
        <v>0</v>
      </c>
      <c r="P26" s="16">
        <v>0</v>
      </c>
      <c r="Q26" s="16">
        <v>0</v>
      </c>
      <c r="R26" s="16">
        <f t="shared" si="21"/>
        <v>0</v>
      </c>
      <c r="S26" s="25">
        <v>0</v>
      </c>
      <c r="T26" s="25">
        <v>0</v>
      </c>
      <c r="U26" s="25">
        <v>0</v>
      </c>
      <c r="V26" s="15">
        <f t="shared" si="25"/>
        <v>5181105.96</v>
      </c>
      <c r="W26" s="15">
        <f t="shared" si="26"/>
        <v>0</v>
      </c>
      <c r="X26" s="15">
        <f t="shared" ref="X26" si="28">V26+W26</f>
        <v>5181105.96</v>
      </c>
      <c r="Y26" s="2"/>
    </row>
    <row r="27" spans="1:25" ht="24" customHeight="1" x14ac:dyDescent="0.25">
      <c r="A27" s="2"/>
      <c r="B27" s="2"/>
      <c r="C27" s="2"/>
      <c r="D27" s="38">
        <v>3</v>
      </c>
      <c r="E27" s="33" t="s">
        <v>26</v>
      </c>
      <c r="F27" s="34"/>
      <c r="G27" s="18">
        <f>G28+G29</f>
        <v>149598637.68000001</v>
      </c>
      <c r="H27" s="18">
        <f>H28+H29</f>
        <v>0</v>
      </c>
      <c r="I27" s="18">
        <f>I28+I29</f>
        <v>149598637.68000001</v>
      </c>
      <c r="J27" s="18">
        <f t="shared" ref="J27:X27" si="29">J28+J29</f>
        <v>0</v>
      </c>
      <c r="K27" s="18">
        <f t="shared" si="29"/>
        <v>0</v>
      </c>
      <c r="L27" s="18">
        <f t="shared" si="29"/>
        <v>0</v>
      </c>
      <c r="M27" s="18">
        <f t="shared" si="29"/>
        <v>0</v>
      </c>
      <c r="N27" s="18">
        <f t="shared" si="29"/>
        <v>0</v>
      </c>
      <c r="O27" s="18">
        <f t="shared" si="29"/>
        <v>0</v>
      </c>
      <c r="P27" s="18">
        <f t="shared" si="29"/>
        <v>0</v>
      </c>
      <c r="Q27" s="18">
        <f t="shared" si="29"/>
        <v>0</v>
      </c>
      <c r="R27" s="18">
        <f t="shared" si="29"/>
        <v>0</v>
      </c>
      <c r="S27" s="18">
        <f t="shared" si="29"/>
        <v>0</v>
      </c>
      <c r="T27" s="18">
        <f t="shared" si="29"/>
        <v>0</v>
      </c>
      <c r="U27" s="18">
        <f t="shared" si="29"/>
        <v>0</v>
      </c>
      <c r="V27" s="18">
        <f t="shared" si="29"/>
        <v>149598637.68000001</v>
      </c>
      <c r="W27" s="18">
        <f t="shared" si="29"/>
        <v>0</v>
      </c>
      <c r="X27" s="18">
        <f t="shared" si="29"/>
        <v>149598637.68000001</v>
      </c>
      <c r="Y27" s="2"/>
    </row>
    <row r="28" spans="1:25" x14ac:dyDescent="0.25">
      <c r="A28" s="2"/>
      <c r="B28" s="2"/>
      <c r="C28" s="2"/>
      <c r="D28" s="38"/>
      <c r="E28" s="14">
        <v>2000</v>
      </c>
      <c r="F28" s="51" t="s">
        <v>16</v>
      </c>
      <c r="G28" s="50">
        <v>55301331.450000003</v>
      </c>
      <c r="H28" s="16">
        <v>0</v>
      </c>
      <c r="I28" s="16">
        <f>G28+H28</f>
        <v>55301331.450000003</v>
      </c>
      <c r="J28" s="16">
        <v>0</v>
      </c>
      <c r="K28" s="16">
        <v>0</v>
      </c>
      <c r="L28" s="16">
        <f t="shared" si="19"/>
        <v>0</v>
      </c>
      <c r="M28" s="16">
        <v>0</v>
      </c>
      <c r="N28" s="16">
        <v>0</v>
      </c>
      <c r="O28" s="16">
        <f t="shared" si="20"/>
        <v>0</v>
      </c>
      <c r="P28" s="16">
        <v>0</v>
      </c>
      <c r="Q28" s="16">
        <v>0</v>
      </c>
      <c r="R28" s="16">
        <v>0</v>
      </c>
      <c r="S28" s="25">
        <v>0</v>
      </c>
      <c r="T28" s="25">
        <v>0</v>
      </c>
      <c r="U28" s="25">
        <f>S28+T28</f>
        <v>0</v>
      </c>
      <c r="V28" s="15">
        <f>G28-J28-M28-P28-S28</f>
        <v>55301331.450000003</v>
      </c>
      <c r="W28" s="15">
        <f>H28-K28-N28-Q28-T28</f>
        <v>0</v>
      </c>
      <c r="X28" s="15">
        <f>V28+W28</f>
        <v>55301331.450000003</v>
      </c>
      <c r="Y28" s="2"/>
    </row>
    <row r="29" spans="1:25" x14ac:dyDescent="0.25">
      <c r="A29" s="2"/>
      <c r="B29" s="2"/>
      <c r="C29" s="2"/>
      <c r="D29" s="38"/>
      <c r="E29" s="14">
        <v>5000</v>
      </c>
      <c r="F29" s="51" t="s">
        <v>15</v>
      </c>
      <c r="G29" s="50">
        <v>94297306.230000004</v>
      </c>
      <c r="H29" s="16">
        <v>0</v>
      </c>
      <c r="I29" s="16">
        <f t="shared" ref="I29" si="30">G29+H29</f>
        <v>94297306.230000004</v>
      </c>
      <c r="J29" s="16">
        <v>0</v>
      </c>
      <c r="K29" s="16">
        <v>0</v>
      </c>
      <c r="L29" s="16">
        <f t="shared" si="19"/>
        <v>0</v>
      </c>
      <c r="M29" s="16">
        <v>0</v>
      </c>
      <c r="N29" s="16">
        <v>0</v>
      </c>
      <c r="O29" s="16">
        <f t="shared" si="20"/>
        <v>0</v>
      </c>
      <c r="P29" s="16">
        <v>0</v>
      </c>
      <c r="Q29" s="16">
        <v>0</v>
      </c>
      <c r="R29" s="16">
        <f t="shared" si="21"/>
        <v>0</v>
      </c>
      <c r="S29" s="25">
        <v>0</v>
      </c>
      <c r="T29" s="25">
        <v>0</v>
      </c>
      <c r="U29" s="25">
        <f t="shared" ref="U29:U48" si="31">S29+T29</f>
        <v>0</v>
      </c>
      <c r="V29" s="15">
        <f>G29-J29-M29-P29-S29</f>
        <v>94297306.230000004</v>
      </c>
      <c r="W29" s="15">
        <f>H29-K29-N29-Q29-T29</f>
        <v>0</v>
      </c>
      <c r="X29" s="15">
        <f>V29+W29</f>
        <v>94297306.230000004</v>
      </c>
      <c r="Y29" s="2"/>
    </row>
    <row r="30" spans="1:25" s="2" customFormat="1" ht="27" customHeight="1" x14ac:dyDescent="0.25">
      <c r="D30" s="27">
        <v>4</v>
      </c>
      <c r="E30" s="35" t="s">
        <v>27</v>
      </c>
      <c r="F30" s="36"/>
      <c r="G30" s="18">
        <f>G31+G32</f>
        <v>27740159.990000002</v>
      </c>
      <c r="H30" s="18">
        <f>H31+H32</f>
        <v>4564995.5600000005</v>
      </c>
      <c r="I30" s="18">
        <f>I31+I32</f>
        <v>32305155.550000004</v>
      </c>
      <c r="J30" s="18">
        <f t="shared" ref="J30:X30" si="32">J31+J32</f>
        <v>0</v>
      </c>
      <c r="K30" s="18">
        <f t="shared" si="32"/>
        <v>0</v>
      </c>
      <c r="L30" s="18">
        <f t="shared" si="32"/>
        <v>0</v>
      </c>
      <c r="M30" s="18">
        <f t="shared" si="32"/>
        <v>0</v>
      </c>
      <c r="N30" s="18">
        <f t="shared" si="32"/>
        <v>0</v>
      </c>
      <c r="O30" s="18">
        <f t="shared" si="32"/>
        <v>0</v>
      </c>
      <c r="P30" s="18">
        <f t="shared" si="32"/>
        <v>0</v>
      </c>
      <c r="Q30" s="18">
        <f t="shared" si="32"/>
        <v>0</v>
      </c>
      <c r="R30" s="18">
        <f t="shared" si="32"/>
        <v>0</v>
      </c>
      <c r="S30" s="18">
        <f t="shared" si="32"/>
        <v>0</v>
      </c>
      <c r="T30" s="18">
        <f t="shared" si="32"/>
        <v>0</v>
      </c>
      <c r="U30" s="18">
        <f t="shared" si="32"/>
        <v>0</v>
      </c>
      <c r="V30" s="18">
        <f t="shared" si="32"/>
        <v>27740159.990000002</v>
      </c>
      <c r="W30" s="18">
        <f t="shared" si="32"/>
        <v>4564995.5600000005</v>
      </c>
      <c r="X30" s="18">
        <f t="shared" si="32"/>
        <v>32305155.550000004</v>
      </c>
    </row>
    <row r="31" spans="1:25" x14ac:dyDescent="0.25">
      <c r="A31" s="2"/>
      <c r="B31" s="2"/>
      <c r="C31" s="2"/>
      <c r="D31" s="28"/>
      <c r="E31" s="19">
        <v>5000</v>
      </c>
      <c r="F31" s="19" t="s">
        <v>15</v>
      </c>
      <c r="G31" s="50">
        <v>8499999.9600000009</v>
      </c>
      <c r="H31" s="16">
        <v>3239115.56</v>
      </c>
      <c r="I31" s="16">
        <f>G31+H31</f>
        <v>11739115.520000001</v>
      </c>
      <c r="J31" s="16">
        <v>0</v>
      </c>
      <c r="K31" s="16">
        <v>0</v>
      </c>
      <c r="L31" s="16">
        <f t="shared" si="19"/>
        <v>0</v>
      </c>
      <c r="M31" s="16">
        <v>0</v>
      </c>
      <c r="N31" s="16">
        <v>0</v>
      </c>
      <c r="O31" s="16">
        <f t="shared" si="20"/>
        <v>0</v>
      </c>
      <c r="P31" s="16">
        <v>0</v>
      </c>
      <c r="Q31" s="16">
        <v>0</v>
      </c>
      <c r="R31" s="16">
        <f t="shared" si="21"/>
        <v>0</v>
      </c>
      <c r="S31" s="25">
        <v>0</v>
      </c>
      <c r="T31" s="25">
        <v>0</v>
      </c>
      <c r="U31" s="25">
        <f t="shared" ref="U31:U32" si="33">S31+T31</f>
        <v>0</v>
      </c>
      <c r="V31" s="15">
        <f>G31-J31-M31-P31-S31</f>
        <v>8499999.9600000009</v>
      </c>
      <c r="W31" s="15">
        <f>H31-K31-N31-Q31-T31</f>
        <v>3239115.56</v>
      </c>
      <c r="X31" s="15">
        <f t="shared" ref="X31:X32" si="34">V31+W31</f>
        <v>11739115.520000001</v>
      </c>
      <c r="Y31" s="2"/>
    </row>
    <row r="32" spans="1:25" x14ac:dyDescent="0.25">
      <c r="A32" s="2"/>
      <c r="B32" s="2"/>
      <c r="C32" s="2"/>
      <c r="D32" s="28"/>
      <c r="E32" s="19">
        <v>6000</v>
      </c>
      <c r="F32" s="19" t="s">
        <v>17</v>
      </c>
      <c r="G32" s="50">
        <v>19240160.030000001</v>
      </c>
      <c r="H32" s="16">
        <v>1325880</v>
      </c>
      <c r="I32" s="16">
        <f t="shared" ref="I32" si="35">G32+H32</f>
        <v>20566040.030000001</v>
      </c>
      <c r="J32" s="16">
        <v>0</v>
      </c>
      <c r="K32" s="16">
        <v>0</v>
      </c>
      <c r="L32" s="16">
        <f t="shared" ref="L32" si="36">J32+K32</f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f t="shared" ref="R32" si="37">P32+Q32</f>
        <v>0</v>
      </c>
      <c r="S32" s="25">
        <v>0</v>
      </c>
      <c r="T32" s="25">
        <v>0</v>
      </c>
      <c r="U32" s="25">
        <f t="shared" si="33"/>
        <v>0</v>
      </c>
      <c r="V32" s="15">
        <f>G32-J32-M32-P32-S32</f>
        <v>19240160.030000001</v>
      </c>
      <c r="W32" s="15">
        <f>H32-K32-N32-Q32-T32</f>
        <v>1325880</v>
      </c>
      <c r="X32" s="15">
        <f>V32+W32</f>
        <v>20566040.030000001</v>
      </c>
      <c r="Y32" s="2"/>
    </row>
    <row r="33" spans="1:25" s="2" customFormat="1" ht="16.5" customHeight="1" x14ac:dyDescent="0.25">
      <c r="D33" s="38">
        <v>5</v>
      </c>
      <c r="E33" s="35" t="s">
        <v>28</v>
      </c>
      <c r="F33" s="36"/>
      <c r="G33" s="18">
        <f>G34</f>
        <v>0</v>
      </c>
      <c r="H33" s="18">
        <f t="shared" ref="H33:X33" si="38">H34</f>
        <v>16056441.84</v>
      </c>
      <c r="I33" s="18">
        <f t="shared" si="38"/>
        <v>16056441.84</v>
      </c>
      <c r="J33" s="18">
        <f t="shared" si="38"/>
        <v>0</v>
      </c>
      <c r="K33" s="18">
        <f t="shared" si="38"/>
        <v>0</v>
      </c>
      <c r="L33" s="18">
        <f t="shared" si="38"/>
        <v>0</v>
      </c>
      <c r="M33" s="18">
        <f t="shared" si="38"/>
        <v>0</v>
      </c>
      <c r="N33" s="18">
        <f t="shared" si="38"/>
        <v>0</v>
      </c>
      <c r="O33" s="18">
        <f t="shared" si="38"/>
        <v>0</v>
      </c>
      <c r="P33" s="18">
        <f t="shared" si="38"/>
        <v>0</v>
      </c>
      <c r="Q33" s="18">
        <f t="shared" si="38"/>
        <v>181468.24</v>
      </c>
      <c r="R33" s="18">
        <f t="shared" si="38"/>
        <v>181468.24</v>
      </c>
      <c r="S33" s="18">
        <f t="shared" si="38"/>
        <v>0</v>
      </c>
      <c r="T33" s="18">
        <v>6724671.4199999999</v>
      </c>
      <c r="U33" s="56">
        <f>U34</f>
        <v>6724671.4199999999</v>
      </c>
      <c r="V33" s="18">
        <f t="shared" si="38"/>
        <v>0</v>
      </c>
      <c r="W33" s="18">
        <f t="shared" si="38"/>
        <v>9150302.1799999997</v>
      </c>
      <c r="X33" s="18">
        <f t="shared" si="38"/>
        <v>9150302.1799999997</v>
      </c>
    </row>
    <row r="34" spans="1:25" ht="18" customHeight="1" x14ac:dyDescent="0.25">
      <c r="A34" s="2"/>
      <c r="B34" s="2"/>
      <c r="C34" s="2"/>
      <c r="D34" s="38"/>
      <c r="E34" s="14">
        <v>1000</v>
      </c>
      <c r="F34" s="14" t="s">
        <v>13</v>
      </c>
      <c r="G34" s="22">
        <v>0</v>
      </c>
      <c r="H34" s="22">
        <v>16056441.84</v>
      </c>
      <c r="I34" s="22">
        <f>G34+H34</f>
        <v>16056441.84</v>
      </c>
      <c r="J34" s="22">
        <v>0</v>
      </c>
      <c r="K34" s="22">
        <v>0</v>
      </c>
      <c r="L34" s="22">
        <f t="shared" si="19"/>
        <v>0</v>
      </c>
      <c r="M34" s="22">
        <v>0</v>
      </c>
      <c r="N34" s="22">
        <v>0</v>
      </c>
      <c r="O34" s="22">
        <f t="shared" si="20"/>
        <v>0</v>
      </c>
      <c r="P34" s="22">
        <v>0</v>
      </c>
      <c r="Q34" s="22">
        <v>181468.24</v>
      </c>
      <c r="R34" s="22">
        <f>P34+Q34</f>
        <v>181468.24</v>
      </c>
      <c r="S34" s="26">
        <v>0</v>
      </c>
      <c r="T34" s="52">
        <v>6724671.4199999999</v>
      </c>
      <c r="U34" s="52">
        <v>6724671.4199999999</v>
      </c>
      <c r="V34" s="21">
        <f>G34-J34-M34-P34-S34</f>
        <v>0</v>
      </c>
      <c r="W34" s="21">
        <f>H34-K34-N34-Q34-T34</f>
        <v>9150302.1799999997</v>
      </c>
      <c r="X34" s="21">
        <f>V34+W34</f>
        <v>9150302.1799999997</v>
      </c>
      <c r="Y34" s="2"/>
    </row>
    <row r="35" spans="1:25" ht="15" customHeight="1" x14ac:dyDescent="0.25">
      <c r="A35" s="2"/>
      <c r="B35" s="2"/>
      <c r="C35" s="2"/>
      <c r="D35" s="27">
        <v>6</v>
      </c>
      <c r="E35" s="33" t="s">
        <v>29</v>
      </c>
      <c r="F35" s="34"/>
      <c r="G35" s="18">
        <f>G36+G37+G38+G39</f>
        <v>97808051.040000007</v>
      </c>
      <c r="H35" s="18">
        <f>H36+H37+H38+H39</f>
        <v>12938412.77</v>
      </c>
      <c r="I35" s="18">
        <f>I36+I37+I38+I39</f>
        <v>110746463.80999999</v>
      </c>
      <c r="J35" s="18">
        <f t="shared" ref="J35:X35" si="39">J36+J37+J38+J39</f>
        <v>0</v>
      </c>
      <c r="K35" s="18">
        <f t="shared" si="39"/>
        <v>0</v>
      </c>
      <c r="L35" s="18">
        <f t="shared" si="39"/>
        <v>0</v>
      </c>
      <c r="M35" s="18">
        <f t="shared" si="39"/>
        <v>0</v>
      </c>
      <c r="N35" s="18">
        <f t="shared" si="39"/>
        <v>0</v>
      </c>
      <c r="O35" s="18">
        <f t="shared" si="39"/>
        <v>0</v>
      </c>
      <c r="P35" s="18">
        <f t="shared" si="39"/>
        <v>0</v>
      </c>
      <c r="Q35" s="18">
        <f t="shared" si="39"/>
        <v>87260.6</v>
      </c>
      <c r="R35" s="18">
        <f t="shared" si="39"/>
        <v>87260.6</v>
      </c>
      <c r="S35" s="18">
        <f t="shared" si="39"/>
        <v>0</v>
      </c>
      <c r="T35" s="18">
        <f t="shared" si="39"/>
        <v>1486496.32</v>
      </c>
      <c r="U35" s="18">
        <f t="shared" si="39"/>
        <v>1486496.32</v>
      </c>
      <c r="V35" s="18">
        <f t="shared" si="39"/>
        <v>97808051.040000007</v>
      </c>
      <c r="W35" s="18">
        <f t="shared" si="39"/>
        <v>11364655.85</v>
      </c>
      <c r="X35" s="18">
        <f t="shared" si="39"/>
        <v>109172706.88999999</v>
      </c>
      <c r="Y35" s="2"/>
    </row>
    <row r="36" spans="1:25" x14ac:dyDescent="0.25">
      <c r="A36" s="2"/>
      <c r="B36" s="2"/>
      <c r="C36" s="2"/>
      <c r="D36" s="28"/>
      <c r="E36" s="20">
        <v>5000</v>
      </c>
      <c r="F36" s="14" t="s">
        <v>15</v>
      </c>
      <c r="G36" s="22">
        <v>50434511.399999999</v>
      </c>
      <c r="H36" s="22">
        <v>266000</v>
      </c>
      <c r="I36" s="22">
        <f>G36+H36</f>
        <v>50700511.399999999</v>
      </c>
      <c r="J36" s="22">
        <v>0</v>
      </c>
      <c r="K36" s="22">
        <v>0</v>
      </c>
      <c r="L36" s="22">
        <f t="shared" si="19"/>
        <v>0</v>
      </c>
      <c r="M36" s="22">
        <v>0</v>
      </c>
      <c r="N36" s="22">
        <v>0</v>
      </c>
      <c r="O36" s="22">
        <f t="shared" si="20"/>
        <v>0</v>
      </c>
      <c r="P36" s="22">
        <v>0</v>
      </c>
      <c r="Q36" s="22">
        <v>0</v>
      </c>
      <c r="R36" s="22">
        <f t="shared" si="21"/>
        <v>0</v>
      </c>
      <c r="S36" s="26">
        <v>0</v>
      </c>
      <c r="T36" s="26">
        <v>0</v>
      </c>
      <c r="U36" s="26">
        <f t="shared" si="31"/>
        <v>0</v>
      </c>
      <c r="V36" s="21">
        <f>G36-J36-M36-P36-S36</f>
        <v>50434511.399999999</v>
      </c>
      <c r="W36" s="21">
        <f>H36-K36-N36-Q36-T36</f>
        <v>266000</v>
      </c>
      <c r="X36" s="21">
        <f t="shared" ref="X36:X39" si="40">V36+W36</f>
        <v>50700511.399999999</v>
      </c>
      <c r="Y36" s="2"/>
    </row>
    <row r="37" spans="1:25" x14ac:dyDescent="0.25">
      <c r="A37" s="2"/>
      <c r="B37" s="2"/>
      <c r="C37" s="2"/>
      <c r="D37" s="28"/>
      <c r="E37" s="20">
        <v>2000</v>
      </c>
      <c r="F37" s="14" t="s">
        <v>16</v>
      </c>
      <c r="G37" s="22">
        <v>35103342.520000003</v>
      </c>
      <c r="H37" s="22">
        <v>72123</v>
      </c>
      <c r="I37" s="22">
        <f t="shared" ref="I37:I39" si="41">G37+H37</f>
        <v>35175465.520000003</v>
      </c>
      <c r="J37" s="22">
        <v>0</v>
      </c>
      <c r="K37" s="22">
        <v>0</v>
      </c>
      <c r="L37" s="22">
        <f t="shared" si="19"/>
        <v>0</v>
      </c>
      <c r="M37" s="22">
        <v>0</v>
      </c>
      <c r="N37" s="22">
        <v>0</v>
      </c>
      <c r="O37" s="22">
        <f t="shared" si="20"/>
        <v>0</v>
      </c>
      <c r="P37" s="22">
        <v>0</v>
      </c>
      <c r="Q37" s="22">
        <v>0</v>
      </c>
      <c r="R37" s="22">
        <f t="shared" si="21"/>
        <v>0</v>
      </c>
      <c r="S37" s="26">
        <v>0</v>
      </c>
      <c r="T37" s="26">
        <v>0</v>
      </c>
      <c r="U37" s="26">
        <f t="shared" si="31"/>
        <v>0</v>
      </c>
      <c r="V37" s="21">
        <f t="shared" ref="V37:V39" si="42">G37-J37-M37-P37-S37</f>
        <v>35103342.520000003</v>
      </c>
      <c r="W37" s="21">
        <f t="shared" ref="W37:W39" si="43">H37-K37-N37-Q37-T37</f>
        <v>72123</v>
      </c>
      <c r="X37" s="21">
        <f t="shared" si="40"/>
        <v>35175465.520000003</v>
      </c>
      <c r="Y37" s="2"/>
    </row>
    <row r="38" spans="1:25" x14ac:dyDescent="0.25">
      <c r="A38" s="2"/>
      <c r="B38" s="2"/>
      <c r="C38" s="2"/>
      <c r="D38" s="28"/>
      <c r="E38" s="20">
        <v>3000</v>
      </c>
      <c r="F38" s="14" t="s">
        <v>14</v>
      </c>
      <c r="G38" s="22">
        <v>12270197.119999999</v>
      </c>
      <c r="H38" s="22">
        <v>8532679</v>
      </c>
      <c r="I38" s="22">
        <f t="shared" si="41"/>
        <v>20802876.119999997</v>
      </c>
      <c r="J38" s="22">
        <v>0</v>
      </c>
      <c r="K38" s="22">
        <v>0</v>
      </c>
      <c r="L38" s="22">
        <f t="shared" si="19"/>
        <v>0</v>
      </c>
      <c r="M38" s="22">
        <v>0</v>
      </c>
      <c r="N38" s="22">
        <v>0</v>
      </c>
      <c r="O38" s="22">
        <f t="shared" si="20"/>
        <v>0</v>
      </c>
      <c r="P38" s="22">
        <v>0</v>
      </c>
      <c r="Q38" s="22">
        <v>0</v>
      </c>
      <c r="R38" s="22">
        <f t="shared" si="21"/>
        <v>0</v>
      </c>
      <c r="S38" s="26">
        <v>0</v>
      </c>
      <c r="T38" s="26">
        <v>0</v>
      </c>
      <c r="U38" s="26">
        <f t="shared" si="31"/>
        <v>0</v>
      </c>
      <c r="V38" s="21">
        <f t="shared" si="42"/>
        <v>12270197.119999999</v>
      </c>
      <c r="W38" s="21">
        <f t="shared" si="43"/>
        <v>8532679</v>
      </c>
      <c r="X38" s="21">
        <f t="shared" si="40"/>
        <v>20802876.119999997</v>
      </c>
      <c r="Y38" s="2"/>
    </row>
    <row r="39" spans="1:25" x14ac:dyDescent="0.25">
      <c r="A39" s="2"/>
      <c r="B39" s="2"/>
      <c r="C39" s="2"/>
      <c r="D39" s="28"/>
      <c r="E39" s="20">
        <v>1000</v>
      </c>
      <c r="F39" s="14" t="s">
        <v>13</v>
      </c>
      <c r="G39" s="22">
        <v>0</v>
      </c>
      <c r="H39" s="22">
        <v>4067610.77</v>
      </c>
      <c r="I39" s="22">
        <f t="shared" si="41"/>
        <v>4067610.77</v>
      </c>
      <c r="J39" s="22">
        <v>0</v>
      </c>
      <c r="K39" s="22">
        <v>0</v>
      </c>
      <c r="L39" s="22">
        <f t="shared" si="19"/>
        <v>0</v>
      </c>
      <c r="M39" s="22">
        <v>0</v>
      </c>
      <c r="N39" s="22">
        <v>0</v>
      </c>
      <c r="O39" s="22">
        <f t="shared" si="20"/>
        <v>0</v>
      </c>
      <c r="P39" s="22">
        <v>0</v>
      </c>
      <c r="Q39" s="22">
        <v>87260.6</v>
      </c>
      <c r="R39" s="22">
        <f t="shared" si="21"/>
        <v>87260.6</v>
      </c>
      <c r="S39" s="26">
        <v>0</v>
      </c>
      <c r="T39" s="26">
        <v>1486496.32</v>
      </c>
      <c r="U39" s="26">
        <f t="shared" si="31"/>
        <v>1486496.32</v>
      </c>
      <c r="V39" s="21">
        <f t="shared" si="42"/>
        <v>0</v>
      </c>
      <c r="W39" s="21">
        <f t="shared" si="43"/>
        <v>2493853.8499999996</v>
      </c>
      <c r="X39" s="21">
        <f t="shared" si="40"/>
        <v>2493853.8499999996</v>
      </c>
      <c r="Y39" s="2"/>
    </row>
    <row r="40" spans="1:25" ht="15" customHeight="1" x14ac:dyDescent="0.25">
      <c r="A40" s="2"/>
      <c r="B40" s="2"/>
      <c r="C40" s="2"/>
      <c r="D40" s="27">
        <v>7</v>
      </c>
      <c r="E40" s="33" t="s">
        <v>30</v>
      </c>
      <c r="F40" s="34"/>
      <c r="G40" s="18">
        <f>G41+G42+G43</f>
        <v>22622245.010000002</v>
      </c>
      <c r="H40" s="18">
        <f t="shared" ref="H40:X40" si="44">H41+H42+H43</f>
        <v>10307224.59</v>
      </c>
      <c r="I40" s="18">
        <f t="shared" si="44"/>
        <v>32929469.600000001</v>
      </c>
      <c r="J40" s="18">
        <f t="shared" si="44"/>
        <v>0</v>
      </c>
      <c r="K40" s="18">
        <f t="shared" si="44"/>
        <v>0</v>
      </c>
      <c r="L40" s="18">
        <f t="shared" si="44"/>
        <v>0</v>
      </c>
      <c r="M40" s="18">
        <f t="shared" si="44"/>
        <v>0</v>
      </c>
      <c r="N40" s="18">
        <f t="shared" si="44"/>
        <v>0</v>
      </c>
      <c r="O40" s="18">
        <f t="shared" si="44"/>
        <v>0</v>
      </c>
      <c r="P40" s="18">
        <f t="shared" si="44"/>
        <v>0</v>
      </c>
      <c r="Q40" s="18">
        <f t="shared" si="44"/>
        <v>59079.23</v>
      </c>
      <c r="R40" s="18">
        <f t="shared" si="44"/>
        <v>59079.23</v>
      </c>
      <c r="S40" s="18">
        <f t="shared" si="44"/>
        <v>0</v>
      </c>
      <c r="T40" s="18">
        <f t="shared" si="44"/>
        <v>3620388.49</v>
      </c>
      <c r="U40" s="18">
        <f t="shared" si="44"/>
        <v>3620388.49</v>
      </c>
      <c r="V40" s="18">
        <f t="shared" si="44"/>
        <v>22622245.010000002</v>
      </c>
      <c r="W40" s="18">
        <f t="shared" si="44"/>
        <v>6627756.8699999992</v>
      </c>
      <c r="X40" s="18">
        <f t="shared" si="44"/>
        <v>29250001.880000003</v>
      </c>
      <c r="Y40" s="2"/>
    </row>
    <row r="41" spans="1:25" x14ac:dyDescent="0.25">
      <c r="A41" s="2"/>
      <c r="B41" s="2"/>
      <c r="C41" s="2"/>
      <c r="D41" s="28"/>
      <c r="E41" s="19">
        <v>1000</v>
      </c>
      <c r="F41" s="19" t="s">
        <v>13</v>
      </c>
      <c r="G41" s="50">
        <v>0</v>
      </c>
      <c r="H41" s="16">
        <v>9013224.5899999999</v>
      </c>
      <c r="I41" s="16">
        <f>G41+H41</f>
        <v>9013224.5899999999</v>
      </c>
      <c r="J41" s="16">
        <v>0</v>
      </c>
      <c r="K41" s="16">
        <v>0</v>
      </c>
      <c r="L41" s="16">
        <f t="shared" si="19"/>
        <v>0</v>
      </c>
      <c r="M41" s="16">
        <v>0</v>
      </c>
      <c r="N41" s="16">
        <v>0</v>
      </c>
      <c r="O41" s="16">
        <f t="shared" si="20"/>
        <v>0</v>
      </c>
      <c r="P41" s="16">
        <v>0</v>
      </c>
      <c r="Q41" s="16">
        <v>59079.23</v>
      </c>
      <c r="R41" s="16">
        <f t="shared" si="21"/>
        <v>59079.23</v>
      </c>
      <c r="S41" s="25">
        <v>0</v>
      </c>
      <c r="T41" s="25">
        <v>3620388.49</v>
      </c>
      <c r="U41" s="25">
        <f t="shared" si="31"/>
        <v>3620388.49</v>
      </c>
      <c r="V41" s="15">
        <f>G41-J41-M41-P41-S41</f>
        <v>0</v>
      </c>
      <c r="W41" s="15">
        <f>H41-K41-N41-Q41-T41</f>
        <v>5333756.8699999992</v>
      </c>
      <c r="X41" s="15">
        <f>V41+W41</f>
        <v>5333756.8699999992</v>
      </c>
      <c r="Y41" s="2"/>
    </row>
    <row r="42" spans="1:25" x14ac:dyDescent="0.25">
      <c r="A42" s="2"/>
      <c r="B42" s="2"/>
      <c r="C42" s="2"/>
      <c r="D42" s="28"/>
      <c r="E42" s="19">
        <v>3000</v>
      </c>
      <c r="F42" s="19" t="s">
        <v>14</v>
      </c>
      <c r="G42" s="50">
        <v>0</v>
      </c>
      <c r="H42" s="16">
        <v>1294000</v>
      </c>
      <c r="I42" s="16">
        <f t="shared" ref="I42:I43" si="45">G42+H42</f>
        <v>1294000</v>
      </c>
      <c r="J42" s="16">
        <v>0</v>
      </c>
      <c r="K42" s="16">
        <v>0</v>
      </c>
      <c r="L42" s="16">
        <f t="shared" si="19"/>
        <v>0</v>
      </c>
      <c r="M42" s="16">
        <v>0</v>
      </c>
      <c r="N42" s="16">
        <v>0</v>
      </c>
      <c r="O42" s="16">
        <f t="shared" si="20"/>
        <v>0</v>
      </c>
      <c r="P42" s="16">
        <v>0</v>
      </c>
      <c r="Q42" s="16">
        <v>0</v>
      </c>
      <c r="R42" s="16">
        <f t="shared" si="21"/>
        <v>0</v>
      </c>
      <c r="S42" s="25">
        <v>0</v>
      </c>
      <c r="T42" s="25">
        <v>0</v>
      </c>
      <c r="U42" s="25">
        <f t="shared" si="31"/>
        <v>0</v>
      </c>
      <c r="V42" s="15">
        <f t="shared" ref="V42:V43" si="46">G42-J42-M42-P42-S42</f>
        <v>0</v>
      </c>
      <c r="W42" s="15">
        <f t="shared" ref="W42:W43" si="47">H42-K42-N42-Q42-T42</f>
        <v>1294000</v>
      </c>
      <c r="X42" s="15">
        <f t="shared" ref="X42:X43" si="48">V42+W42</f>
        <v>1294000</v>
      </c>
      <c r="Y42" s="2"/>
    </row>
    <row r="43" spans="1:25" x14ac:dyDescent="0.25">
      <c r="A43" s="2"/>
      <c r="B43" s="2"/>
      <c r="C43" s="2"/>
      <c r="D43" s="29"/>
      <c r="E43" s="19">
        <v>5000</v>
      </c>
      <c r="F43" s="19" t="s">
        <v>15</v>
      </c>
      <c r="G43" s="50">
        <v>22622245.010000002</v>
      </c>
      <c r="H43" s="16">
        <v>0</v>
      </c>
      <c r="I43" s="16">
        <f t="shared" si="45"/>
        <v>22622245.010000002</v>
      </c>
      <c r="J43" s="16">
        <v>0</v>
      </c>
      <c r="K43" s="16">
        <v>0</v>
      </c>
      <c r="L43" s="16">
        <f t="shared" si="19"/>
        <v>0</v>
      </c>
      <c r="M43" s="16">
        <v>0</v>
      </c>
      <c r="N43" s="16">
        <v>0</v>
      </c>
      <c r="O43" s="16">
        <f t="shared" ref="O43" si="49">M43+N43</f>
        <v>0</v>
      </c>
      <c r="P43" s="16">
        <v>0</v>
      </c>
      <c r="Q43" s="16">
        <v>0</v>
      </c>
      <c r="R43" s="16">
        <f t="shared" ref="R43" si="50">P43+Q43</f>
        <v>0</v>
      </c>
      <c r="S43" s="25">
        <v>0</v>
      </c>
      <c r="T43" s="25">
        <v>0</v>
      </c>
      <c r="U43" s="25">
        <f t="shared" ref="U43" si="51">S43+T43</f>
        <v>0</v>
      </c>
      <c r="V43" s="15">
        <f t="shared" si="46"/>
        <v>22622245.010000002</v>
      </c>
      <c r="W43" s="15">
        <f t="shared" si="47"/>
        <v>0</v>
      </c>
      <c r="X43" s="15">
        <f t="shared" si="48"/>
        <v>22622245.010000002</v>
      </c>
      <c r="Y43" s="2"/>
    </row>
    <row r="44" spans="1:25" ht="32.25" customHeight="1" x14ac:dyDescent="0.25">
      <c r="A44" s="2"/>
      <c r="B44" s="2"/>
      <c r="C44" s="2"/>
      <c r="D44" s="38">
        <v>8</v>
      </c>
      <c r="E44" s="33" t="s">
        <v>31</v>
      </c>
      <c r="F44" s="34"/>
      <c r="G44" s="18">
        <f>G45+G46+G48+G47</f>
        <v>24333115.309999999</v>
      </c>
      <c r="H44" s="18">
        <f>H45+H46+H48+H47</f>
        <v>31522816.110000003</v>
      </c>
      <c r="I44" s="18">
        <f>I45+I46+I48+I47</f>
        <v>55855931.420000002</v>
      </c>
      <c r="J44" s="18">
        <f t="shared" ref="J44:X44" si="52">J45+J46+J48+J47</f>
        <v>0</v>
      </c>
      <c r="K44" s="18">
        <f t="shared" si="52"/>
        <v>17455277.670000002</v>
      </c>
      <c r="L44" s="18">
        <f t="shared" si="52"/>
        <v>17455277.670000002</v>
      </c>
      <c r="M44" s="18">
        <f t="shared" si="52"/>
        <v>0</v>
      </c>
      <c r="N44" s="18">
        <f t="shared" si="52"/>
        <v>0</v>
      </c>
      <c r="O44" s="18">
        <f t="shared" si="52"/>
        <v>0</v>
      </c>
      <c r="P44" s="18">
        <f t="shared" si="52"/>
        <v>0</v>
      </c>
      <c r="Q44" s="18">
        <f t="shared" si="52"/>
        <v>0</v>
      </c>
      <c r="R44" s="18">
        <f t="shared" si="52"/>
        <v>0</v>
      </c>
      <c r="S44" s="18">
        <f t="shared" si="52"/>
        <v>0</v>
      </c>
      <c r="T44" s="18">
        <f t="shared" si="52"/>
        <v>13835538.93</v>
      </c>
      <c r="U44" s="18">
        <f t="shared" si="52"/>
        <v>13835538.93</v>
      </c>
      <c r="V44" s="18">
        <f t="shared" si="52"/>
        <v>24333115.309999999</v>
      </c>
      <c r="W44" s="18">
        <f t="shared" si="52"/>
        <v>231999.51</v>
      </c>
      <c r="X44" s="18">
        <f t="shared" si="52"/>
        <v>24565114.82</v>
      </c>
      <c r="Y44" s="2"/>
    </row>
    <row r="45" spans="1:25" x14ac:dyDescent="0.25">
      <c r="A45" s="2"/>
      <c r="B45" s="2"/>
      <c r="C45" s="2"/>
      <c r="D45" s="38"/>
      <c r="E45" s="19">
        <v>1000</v>
      </c>
      <c r="F45" s="19" t="s">
        <v>13</v>
      </c>
      <c r="G45" s="50">
        <v>0</v>
      </c>
      <c r="H45" s="16">
        <v>31290816.600000001</v>
      </c>
      <c r="I45" s="16">
        <f>G45+H45</f>
        <v>31290816.600000001</v>
      </c>
      <c r="J45" s="16">
        <v>0</v>
      </c>
      <c r="K45" s="16">
        <v>17455277.670000002</v>
      </c>
      <c r="L45" s="16">
        <f t="shared" si="19"/>
        <v>17455277.670000002</v>
      </c>
      <c r="M45" s="16">
        <v>0</v>
      </c>
      <c r="N45" s="16">
        <v>0</v>
      </c>
      <c r="O45" s="16">
        <f t="shared" si="20"/>
        <v>0</v>
      </c>
      <c r="P45" s="16">
        <v>0</v>
      </c>
      <c r="Q45" s="16">
        <v>0</v>
      </c>
      <c r="R45" s="16">
        <v>0</v>
      </c>
      <c r="S45" s="25">
        <v>0</v>
      </c>
      <c r="T45" s="25">
        <v>13835538.93</v>
      </c>
      <c r="U45" s="25">
        <f t="shared" si="31"/>
        <v>13835538.93</v>
      </c>
      <c r="V45" s="16">
        <f t="shared" ref="V45:W48" si="53">G45-J45-M45-P45-S45</f>
        <v>0</v>
      </c>
      <c r="W45" s="16">
        <f>H45-K45-N45-Q45-T45</f>
        <v>0</v>
      </c>
      <c r="X45" s="16">
        <f t="shared" ref="X45:X47" si="54">V45+W45</f>
        <v>0</v>
      </c>
      <c r="Y45" s="2"/>
    </row>
    <row r="46" spans="1:25" x14ac:dyDescent="0.25">
      <c r="A46" s="2"/>
      <c r="B46" s="2"/>
      <c r="C46" s="2"/>
      <c r="D46" s="38"/>
      <c r="E46" s="19">
        <v>2000</v>
      </c>
      <c r="F46" s="19" t="s">
        <v>16</v>
      </c>
      <c r="G46" s="50">
        <v>0</v>
      </c>
      <c r="H46" s="16">
        <v>120000</v>
      </c>
      <c r="I46" s="16">
        <f t="shared" ref="I46:I48" si="55">G46+H46</f>
        <v>120000</v>
      </c>
      <c r="J46" s="16">
        <v>0</v>
      </c>
      <c r="K46" s="16">
        <v>0</v>
      </c>
      <c r="L46" s="16">
        <f t="shared" si="19"/>
        <v>0</v>
      </c>
      <c r="M46" s="16">
        <v>0</v>
      </c>
      <c r="N46" s="16">
        <v>0</v>
      </c>
      <c r="O46" s="16">
        <f>M46+N46</f>
        <v>0</v>
      </c>
      <c r="P46" s="16">
        <v>0</v>
      </c>
      <c r="Q46" s="16">
        <v>0</v>
      </c>
      <c r="R46" s="16">
        <f t="shared" si="21"/>
        <v>0</v>
      </c>
      <c r="S46" s="25">
        <v>0</v>
      </c>
      <c r="T46" s="25">
        <v>0</v>
      </c>
      <c r="U46" s="25">
        <f t="shared" si="31"/>
        <v>0</v>
      </c>
      <c r="V46" s="16">
        <f t="shared" si="53"/>
        <v>0</v>
      </c>
      <c r="W46" s="16">
        <f t="shared" ref="W46:W48" si="56">H46-K46-N46-Q46-T46</f>
        <v>120000</v>
      </c>
      <c r="X46" s="16">
        <f t="shared" si="54"/>
        <v>120000</v>
      </c>
      <c r="Y46" s="2"/>
    </row>
    <row r="47" spans="1:25" x14ac:dyDescent="0.25">
      <c r="A47" s="2"/>
      <c r="B47" s="2"/>
      <c r="C47" s="2"/>
      <c r="D47" s="38"/>
      <c r="E47" s="19">
        <v>3000</v>
      </c>
      <c r="F47" s="19" t="s">
        <v>14</v>
      </c>
      <c r="G47" s="50">
        <v>24227599.309999999</v>
      </c>
      <c r="H47" s="16">
        <v>0</v>
      </c>
      <c r="I47" s="16">
        <f t="shared" si="55"/>
        <v>24227599.309999999</v>
      </c>
      <c r="J47" s="16">
        <v>0</v>
      </c>
      <c r="K47" s="16">
        <v>0</v>
      </c>
      <c r="L47" s="16">
        <f t="shared" si="19"/>
        <v>0</v>
      </c>
      <c r="M47" s="16">
        <v>0</v>
      </c>
      <c r="N47" s="16">
        <v>0</v>
      </c>
      <c r="O47" s="16">
        <f t="shared" ref="O47:O48" si="57">M47+N47</f>
        <v>0</v>
      </c>
      <c r="P47" s="16">
        <v>0</v>
      </c>
      <c r="Q47" s="16">
        <v>0</v>
      </c>
      <c r="R47" s="16">
        <f t="shared" si="21"/>
        <v>0</v>
      </c>
      <c r="S47" s="25">
        <v>0</v>
      </c>
      <c r="T47" s="25">
        <v>0</v>
      </c>
      <c r="U47" s="25">
        <f t="shared" si="31"/>
        <v>0</v>
      </c>
      <c r="V47" s="16">
        <f t="shared" si="53"/>
        <v>24227599.309999999</v>
      </c>
      <c r="W47" s="16">
        <f t="shared" si="56"/>
        <v>0</v>
      </c>
      <c r="X47" s="16">
        <f t="shared" si="54"/>
        <v>24227599.309999999</v>
      </c>
      <c r="Y47" s="2"/>
    </row>
    <row r="48" spans="1:25" x14ac:dyDescent="0.25">
      <c r="A48" s="2"/>
      <c r="B48" s="2"/>
      <c r="C48" s="2"/>
      <c r="D48" s="38"/>
      <c r="E48" s="19">
        <v>5000</v>
      </c>
      <c r="F48" s="19" t="s">
        <v>15</v>
      </c>
      <c r="G48" s="50">
        <v>105516</v>
      </c>
      <c r="H48" s="16">
        <v>111999.51</v>
      </c>
      <c r="I48" s="16">
        <f t="shared" si="55"/>
        <v>217515.51</v>
      </c>
      <c r="J48" s="16">
        <v>0</v>
      </c>
      <c r="K48" s="16">
        <v>0</v>
      </c>
      <c r="L48" s="16">
        <f t="shared" si="19"/>
        <v>0</v>
      </c>
      <c r="M48" s="16">
        <v>0</v>
      </c>
      <c r="N48" s="16">
        <v>0</v>
      </c>
      <c r="O48" s="16">
        <f t="shared" si="57"/>
        <v>0</v>
      </c>
      <c r="P48" s="16">
        <v>0</v>
      </c>
      <c r="Q48" s="16">
        <v>0</v>
      </c>
      <c r="R48" s="16">
        <f t="shared" si="21"/>
        <v>0</v>
      </c>
      <c r="S48" s="25">
        <v>0</v>
      </c>
      <c r="T48" s="25">
        <v>0</v>
      </c>
      <c r="U48" s="25">
        <f t="shared" si="31"/>
        <v>0</v>
      </c>
      <c r="V48" s="16">
        <f t="shared" si="53"/>
        <v>105516</v>
      </c>
      <c r="W48" s="16">
        <f t="shared" si="56"/>
        <v>111999.51</v>
      </c>
      <c r="X48" s="16">
        <f>V48+W48</f>
        <v>217515.51</v>
      </c>
      <c r="Y48" s="2"/>
    </row>
    <row r="49" spans="1:25" ht="28.5" customHeight="1" x14ac:dyDescent="0.25">
      <c r="A49" s="2"/>
      <c r="B49" s="2"/>
      <c r="C49" s="2"/>
      <c r="D49" s="38">
        <v>9</v>
      </c>
      <c r="E49" s="33" t="s">
        <v>32</v>
      </c>
      <c r="F49" s="34"/>
      <c r="G49" s="18">
        <f>G51+G50</f>
        <v>0</v>
      </c>
      <c r="H49" s="18">
        <f>H51+H50</f>
        <v>10815168.140000001</v>
      </c>
      <c r="I49" s="18">
        <f>I51+I50</f>
        <v>10815168.140000001</v>
      </c>
      <c r="J49" s="18">
        <f t="shared" ref="J49:X49" si="58">J51+J50</f>
        <v>0</v>
      </c>
      <c r="K49" s="18">
        <f t="shared" si="58"/>
        <v>0</v>
      </c>
      <c r="L49" s="18">
        <f t="shared" si="58"/>
        <v>0</v>
      </c>
      <c r="M49" s="18">
        <f t="shared" si="58"/>
        <v>0</v>
      </c>
      <c r="N49" s="18">
        <f t="shared" si="58"/>
        <v>0</v>
      </c>
      <c r="O49" s="18">
        <f t="shared" si="58"/>
        <v>0</v>
      </c>
      <c r="P49" s="18">
        <f t="shared" si="58"/>
        <v>0</v>
      </c>
      <c r="Q49" s="18">
        <f t="shared" si="58"/>
        <v>83750.880000000005</v>
      </c>
      <c r="R49" s="18">
        <f t="shared" si="58"/>
        <v>83750.880000000005</v>
      </c>
      <c r="S49" s="18">
        <f t="shared" si="58"/>
        <v>0</v>
      </c>
      <c r="T49" s="18">
        <f t="shared" si="58"/>
        <v>3400431.76</v>
      </c>
      <c r="U49" s="18">
        <f t="shared" si="58"/>
        <v>3400431.76</v>
      </c>
      <c r="V49" s="18">
        <f t="shared" si="58"/>
        <v>0</v>
      </c>
      <c r="W49" s="18">
        <f t="shared" si="58"/>
        <v>7330985.5</v>
      </c>
      <c r="X49" s="18">
        <f t="shared" si="58"/>
        <v>7330985.5</v>
      </c>
      <c r="Y49" s="2"/>
    </row>
    <row r="50" spans="1:25" ht="15" customHeight="1" x14ac:dyDescent="0.25">
      <c r="A50" s="2"/>
      <c r="B50" s="2"/>
      <c r="C50" s="2"/>
      <c r="D50" s="38"/>
      <c r="E50" s="45">
        <v>1000</v>
      </c>
      <c r="F50" s="45" t="s">
        <v>13</v>
      </c>
      <c r="G50" s="46">
        <v>0</v>
      </c>
      <c r="H50" s="46">
        <v>7271024.3799999999</v>
      </c>
      <c r="I50" s="46">
        <f>G50+H50</f>
        <v>7271024.3799999999</v>
      </c>
      <c r="J50" s="46">
        <v>0</v>
      </c>
      <c r="K50" s="46">
        <v>0</v>
      </c>
      <c r="L50" s="46">
        <f t="shared" ref="L50:L51" si="59">J50+K50</f>
        <v>0</v>
      </c>
      <c r="M50" s="46">
        <v>0</v>
      </c>
      <c r="N50" s="46">
        <v>0</v>
      </c>
      <c r="O50" s="46">
        <f>M50+N50</f>
        <v>0</v>
      </c>
      <c r="P50" s="53">
        <v>0</v>
      </c>
      <c r="Q50" s="53">
        <v>83750.880000000005</v>
      </c>
      <c r="R50" s="46">
        <f t="shared" ref="R50:R58" si="60">P50+Q50</f>
        <v>83750.880000000005</v>
      </c>
      <c r="S50" s="53">
        <v>0</v>
      </c>
      <c r="T50" s="53">
        <v>3400431.76</v>
      </c>
      <c r="U50" s="47">
        <f t="shared" ref="U50:U51" si="61">S50+T50</f>
        <v>3400431.76</v>
      </c>
      <c r="V50" s="53">
        <f>G50-J50-M50-P50-S50</f>
        <v>0</v>
      </c>
      <c r="W50" s="53">
        <f>H50-K50-N50-Q50-T50</f>
        <v>3786841.74</v>
      </c>
      <c r="X50" s="48">
        <f t="shared" ref="X50:X51" si="62">V50+W50</f>
        <v>3786841.74</v>
      </c>
      <c r="Y50" s="2"/>
    </row>
    <row r="51" spans="1:25" x14ac:dyDescent="0.25">
      <c r="A51" s="2"/>
      <c r="B51" s="2"/>
      <c r="C51" s="2"/>
      <c r="D51" s="38"/>
      <c r="E51" s="45">
        <v>5000</v>
      </c>
      <c r="F51" s="19" t="s">
        <v>15</v>
      </c>
      <c r="G51" s="46">
        <v>0</v>
      </c>
      <c r="H51" s="46">
        <v>3544143.76</v>
      </c>
      <c r="I51" s="46">
        <f>G51+H51</f>
        <v>3544143.76</v>
      </c>
      <c r="J51" s="46">
        <v>0</v>
      </c>
      <c r="K51" s="46">
        <v>0</v>
      </c>
      <c r="L51" s="46">
        <f t="shared" si="59"/>
        <v>0</v>
      </c>
      <c r="M51" s="46">
        <v>0</v>
      </c>
      <c r="N51" s="46">
        <v>0</v>
      </c>
      <c r="O51" s="46">
        <f>M51+N51</f>
        <v>0</v>
      </c>
      <c r="P51" s="46">
        <v>0</v>
      </c>
      <c r="Q51" s="46">
        <v>0</v>
      </c>
      <c r="R51" s="46">
        <f t="shared" si="60"/>
        <v>0</v>
      </c>
      <c r="S51" s="47">
        <v>0</v>
      </c>
      <c r="T51" s="47">
        <v>0</v>
      </c>
      <c r="U51" s="47">
        <f t="shared" si="61"/>
        <v>0</v>
      </c>
      <c r="V51" s="53">
        <f>G51-J51-M51-P51-S51</f>
        <v>0</v>
      </c>
      <c r="W51" s="53">
        <f>H51-K51-N51-Q51-T51</f>
        <v>3544143.76</v>
      </c>
      <c r="X51" s="48">
        <f t="shared" si="62"/>
        <v>3544143.76</v>
      </c>
      <c r="Y51" s="2"/>
    </row>
    <row r="52" spans="1:25" ht="15" customHeight="1" x14ac:dyDescent="0.25">
      <c r="A52" s="2"/>
      <c r="B52" s="2"/>
      <c r="C52" s="2"/>
      <c r="D52" s="27">
        <v>10</v>
      </c>
      <c r="E52" s="33" t="s">
        <v>22</v>
      </c>
      <c r="F52" s="34"/>
      <c r="G52" s="18">
        <f>G53+G54</f>
        <v>20154892.800000001</v>
      </c>
      <c r="H52" s="18">
        <f t="shared" ref="H52:I52" si="63">H53+H54</f>
        <v>0</v>
      </c>
      <c r="I52" s="18">
        <f t="shared" si="63"/>
        <v>20154892.800000001</v>
      </c>
      <c r="J52" s="18">
        <f t="shared" ref="J52" si="64">J53+J54</f>
        <v>0</v>
      </c>
      <c r="K52" s="18">
        <f t="shared" ref="K52" si="65">K53+K54</f>
        <v>0</v>
      </c>
      <c r="L52" s="18">
        <f t="shared" ref="L52" si="66">L53+L54</f>
        <v>0</v>
      </c>
      <c r="M52" s="18">
        <f t="shared" ref="M52" si="67">M53+M54</f>
        <v>0</v>
      </c>
      <c r="N52" s="18">
        <f t="shared" ref="N52" si="68">N53+N54</f>
        <v>0</v>
      </c>
      <c r="O52" s="18">
        <f t="shared" ref="O52" si="69">O53+O54</f>
        <v>0</v>
      </c>
      <c r="P52" s="18">
        <f t="shared" ref="P52" si="70">P53+P54</f>
        <v>0</v>
      </c>
      <c r="Q52" s="18">
        <f t="shared" ref="Q52" si="71">Q53+Q54</f>
        <v>0</v>
      </c>
      <c r="R52" s="18">
        <f t="shared" ref="R52" si="72">R53+R54</f>
        <v>0</v>
      </c>
      <c r="S52" s="18">
        <f t="shared" ref="S52" si="73">S53+S54</f>
        <v>0</v>
      </c>
      <c r="T52" s="18">
        <f t="shared" ref="T52" si="74">T53+T54</f>
        <v>0</v>
      </c>
      <c r="U52" s="18">
        <f t="shared" ref="U52" si="75">U53+U54</f>
        <v>0</v>
      </c>
      <c r="V52" s="18">
        <f t="shared" ref="V52" si="76">V53+V54</f>
        <v>20154892.800000001</v>
      </c>
      <c r="W52" s="18">
        <f t="shared" ref="W52" si="77">W53+W54</f>
        <v>0</v>
      </c>
      <c r="X52" s="18">
        <f t="shared" ref="X52" si="78">X53+X54</f>
        <v>20154892.800000001</v>
      </c>
      <c r="Y52" s="2"/>
    </row>
    <row r="53" spans="1:25" x14ac:dyDescent="0.25">
      <c r="A53" s="2"/>
      <c r="B53" s="2"/>
      <c r="C53" s="2"/>
      <c r="D53" s="28"/>
      <c r="E53" s="49">
        <v>2000</v>
      </c>
      <c r="F53" s="49" t="s">
        <v>16</v>
      </c>
      <c r="G53" s="42">
        <v>18793418</v>
      </c>
      <c r="H53" s="42">
        <v>0</v>
      </c>
      <c r="I53" s="42">
        <f>G53+H53</f>
        <v>18793418</v>
      </c>
      <c r="J53" s="42">
        <v>0</v>
      </c>
      <c r="K53" s="42">
        <v>0</v>
      </c>
      <c r="L53" s="42">
        <f t="shared" ref="L53" si="79">J53+K53</f>
        <v>0</v>
      </c>
      <c r="M53" s="42">
        <v>0</v>
      </c>
      <c r="N53" s="42">
        <v>0</v>
      </c>
      <c r="O53" s="42">
        <f t="shared" ref="O53" si="80">M53+N53</f>
        <v>0</v>
      </c>
      <c r="P53" s="42">
        <v>0</v>
      </c>
      <c r="Q53" s="42">
        <v>0</v>
      </c>
      <c r="R53" s="42">
        <f t="shared" si="60"/>
        <v>0</v>
      </c>
      <c r="S53" s="43">
        <v>0</v>
      </c>
      <c r="T53" s="43">
        <v>0</v>
      </c>
      <c r="U53" s="43">
        <f t="shared" ref="U53" si="81">S53+T53</f>
        <v>0</v>
      </c>
      <c r="V53" s="44">
        <f>G53-J53-M53-P53-S53</f>
        <v>18793418</v>
      </c>
      <c r="W53" s="44">
        <f>H53-K53-N53-Q53-T53</f>
        <v>0</v>
      </c>
      <c r="X53" s="44">
        <f>V53+W53</f>
        <v>18793418</v>
      </c>
    </row>
    <row r="54" spans="1:25" x14ac:dyDescent="0.25">
      <c r="A54" s="2"/>
      <c r="B54" s="2"/>
      <c r="C54" s="2"/>
      <c r="D54" s="29"/>
      <c r="E54" s="19">
        <v>5000</v>
      </c>
      <c r="F54" s="19" t="s">
        <v>15</v>
      </c>
      <c r="G54" s="22">
        <v>1361474.8</v>
      </c>
      <c r="H54" s="22">
        <v>0</v>
      </c>
      <c r="I54" s="42">
        <f>G54+H54</f>
        <v>1361474.8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6">
        <v>0</v>
      </c>
      <c r="T54" s="26">
        <v>0</v>
      </c>
      <c r="U54" s="26">
        <v>0</v>
      </c>
      <c r="V54" s="44">
        <f>G54-J54-M54-P54-S54</f>
        <v>1361474.8</v>
      </c>
      <c r="W54" s="44">
        <f>H54-K54-N54-Q54-T54</f>
        <v>0</v>
      </c>
      <c r="X54" s="44">
        <f>V54+W54</f>
        <v>1361474.8</v>
      </c>
    </row>
    <row r="55" spans="1:25" ht="15" customHeight="1" x14ac:dyDescent="0.25">
      <c r="A55" s="2"/>
      <c r="B55" s="2"/>
      <c r="C55" s="2"/>
      <c r="D55" s="39">
        <v>0</v>
      </c>
      <c r="E55" s="33" t="s">
        <v>21</v>
      </c>
      <c r="F55" s="34"/>
      <c r="G55" s="18">
        <f>G56+G57+G58</f>
        <v>700000</v>
      </c>
      <c r="H55" s="18">
        <f t="shared" ref="H55:X55" si="82">H56+H57+H58</f>
        <v>5344796.04</v>
      </c>
      <c r="I55" s="18">
        <f t="shared" si="82"/>
        <v>6044796.04</v>
      </c>
      <c r="J55" s="18">
        <f t="shared" si="82"/>
        <v>0</v>
      </c>
      <c r="K55" s="18">
        <f t="shared" si="82"/>
        <v>0</v>
      </c>
      <c r="L55" s="18">
        <f t="shared" si="82"/>
        <v>0</v>
      </c>
      <c r="M55" s="18">
        <f t="shared" si="82"/>
        <v>0</v>
      </c>
      <c r="N55" s="18">
        <f t="shared" si="82"/>
        <v>0</v>
      </c>
      <c r="O55" s="18">
        <f t="shared" si="82"/>
        <v>0</v>
      </c>
      <c r="P55" s="18">
        <f t="shared" si="82"/>
        <v>0</v>
      </c>
      <c r="Q55" s="18">
        <f t="shared" si="82"/>
        <v>9918.82</v>
      </c>
      <c r="R55" s="18">
        <f t="shared" si="82"/>
        <v>9918.82</v>
      </c>
      <c r="S55" s="18">
        <f t="shared" si="82"/>
        <v>0</v>
      </c>
      <c r="T55" s="18">
        <f t="shared" si="82"/>
        <v>2065522.22</v>
      </c>
      <c r="U55" s="18">
        <f t="shared" si="82"/>
        <v>2065522.22</v>
      </c>
      <c r="V55" s="18">
        <f t="shared" si="82"/>
        <v>700000</v>
      </c>
      <c r="W55" s="18">
        <f t="shared" si="82"/>
        <v>3269355</v>
      </c>
      <c r="X55" s="18">
        <f t="shared" si="82"/>
        <v>3969355</v>
      </c>
    </row>
    <row r="56" spans="1:25" x14ac:dyDescent="0.25">
      <c r="A56" s="2"/>
      <c r="B56" s="2"/>
      <c r="C56" s="2"/>
      <c r="D56" s="40"/>
      <c r="E56" s="19">
        <v>1000</v>
      </c>
      <c r="F56" s="19" t="s">
        <v>13</v>
      </c>
      <c r="G56" s="24">
        <v>0</v>
      </c>
      <c r="H56" s="23">
        <v>4844796.04</v>
      </c>
      <c r="I56" s="23">
        <f t="shared" ref="I56:I58" si="83">G56+H56</f>
        <v>4844796.04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f t="shared" ref="O56" si="84">M56+N56</f>
        <v>0</v>
      </c>
      <c r="P56" s="16">
        <v>0</v>
      </c>
      <c r="Q56" s="16">
        <v>9918.82</v>
      </c>
      <c r="R56" s="16">
        <f t="shared" si="60"/>
        <v>9918.82</v>
      </c>
      <c r="S56" s="25">
        <v>0</v>
      </c>
      <c r="T56" s="25">
        <v>2065522.22</v>
      </c>
      <c r="U56" s="25">
        <f>S56+T56</f>
        <v>2065522.22</v>
      </c>
      <c r="V56" s="15">
        <f>G56-J56-M56-P56-S56</f>
        <v>0</v>
      </c>
      <c r="W56" s="15">
        <f>H56-K56-N56-Q56-T56</f>
        <v>2769355</v>
      </c>
      <c r="X56" s="15">
        <f>V56+W56</f>
        <v>2769355</v>
      </c>
    </row>
    <row r="57" spans="1:25" x14ac:dyDescent="0.25">
      <c r="A57" s="2"/>
      <c r="B57" s="2"/>
      <c r="C57" s="2"/>
      <c r="D57" s="40"/>
      <c r="E57" s="19">
        <v>3000</v>
      </c>
      <c r="F57" s="19" t="s">
        <v>14</v>
      </c>
      <c r="G57" s="23">
        <v>700000</v>
      </c>
      <c r="H57" s="23">
        <v>0</v>
      </c>
      <c r="I57" s="23">
        <f t="shared" si="83"/>
        <v>700000</v>
      </c>
      <c r="J57" s="16">
        <v>0</v>
      </c>
      <c r="K57" s="16">
        <v>0</v>
      </c>
      <c r="L57" s="16">
        <f t="shared" ref="L57:L58" si="85">J57+K57</f>
        <v>0</v>
      </c>
      <c r="M57" s="16">
        <v>0</v>
      </c>
      <c r="N57" s="16">
        <v>0</v>
      </c>
      <c r="O57" s="16">
        <f>M57+N57</f>
        <v>0</v>
      </c>
      <c r="P57" s="16">
        <v>0</v>
      </c>
      <c r="Q57" s="16">
        <v>0</v>
      </c>
      <c r="R57" s="16">
        <f t="shared" si="60"/>
        <v>0</v>
      </c>
      <c r="S57" s="25">
        <v>0</v>
      </c>
      <c r="T57" s="25">
        <v>0</v>
      </c>
      <c r="U57" s="25">
        <f>S57+T57</f>
        <v>0</v>
      </c>
      <c r="V57" s="15">
        <f t="shared" ref="V57:V58" si="86">G57-J57-M57-P57-S57</f>
        <v>700000</v>
      </c>
      <c r="W57" s="15">
        <f t="shared" ref="W57:W58" si="87">H57-K57-N57-Q57-T57</f>
        <v>0</v>
      </c>
      <c r="X57" s="15">
        <f t="shared" ref="X57:X58" si="88">V57+W57</f>
        <v>700000</v>
      </c>
    </row>
    <row r="58" spans="1:25" x14ac:dyDescent="0.25">
      <c r="D58" s="41"/>
      <c r="E58" s="19">
        <v>5000</v>
      </c>
      <c r="F58" s="19" t="s">
        <v>15</v>
      </c>
      <c r="G58" s="24">
        <v>0</v>
      </c>
      <c r="H58" s="23">
        <v>500000</v>
      </c>
      <c r="I58" s="23">
        <f t="shared" si="83"/>
        <v>500000</v>
      </c>
      <c r="J58" s="16">
        <v>0</v>
      </c>
      <c r="K58" s="16">
        <v>0</v>
      </c>
      <c r="L58" s="16">
        <f t="shared" si="85"/>
        <v>0</v>
      </c>
      <c r="M58" s="16">
        <v>0</v>
      </c>
      <c r="N58" s="16">
        <v>0</v>
      </c>
      <c r="O58" s="16">
        <f t="shared" ref="O58" si="89">M58+N58</f>
        <v>0</v>
      </c>
      <c r="P58" s="16">
        <v>0</v>
      </c>
      <c r="Q58" s="16">
        <v>0</v>
      </c>
      <c r="R58" s="16">
        <f t="shared" si="60"/>
        <v>0</v>
      </c>
      <c r="S58" s="25">
        <v>0</v>
      </c>
      <c r="T58" s="25">
        <v>0</v>
      </c>
      <c r="U58" s="25">
        <v>0</v>
      </c>
      <c r="V58" s="15">
        <f t="shared" si="86"/>
        <v>0</v>
      </c>
      <c r="W58" s="15">
        <f t="shared" si="87"/>
        <v>500000</v>
      </c>
      <c r="X58" s="15">
        <f t="shared" si="88"/>
        <v>500000</v>
      </c>
    </row>
  </sheetData>
  <mergeCells count="31">
    <mergeCell ref="D16:F16"/>
    <mergeCell ref="D23:D26"/>
    <mergeCell ref="D27:D29"/>
    <mergeCell ref="D33:D34"/>
    <mergeCell ref="D30:D32"/>
    <mergeCell ref="E55:F55"/>
    <mergeCell ref="D55:D58"/>
    <mergeCell ref="E52:F52"/>
    <mergeCell ref="E49:F49"/>
    <mergeCell ref="D40:D43"/>
    <mergeCell ref="D49:D51"/>
    <mergeCell ref="D44:D48"/>
    <mergeCell ref="E44:F44"/>
    <mergeCell ref="E40:F40"/>
    <mergeCell ref="D52:D54"/>
    <mergeCell ref="D35:D39"/>
    <mergeCell ref="G13:I13"/>
    <mergeCell ref="J13:X13"/>
    <mergeCell ref="G14:I14"/>
    <mergeCell ref="J14:L14"/>
    <mergeCell ref="M14:O14"/>
    <mergeCell ref="P14:R14"/>
    <mergeCell ref="S14:U14"/>
    <mergeCell ref="V14:X14"/>
    <mergeCell ref="E27:F27"/>
    <mergeCell ref="E23:F23"/>
    <mergeCell ref="E18:F18"/>
    <mergeCell ref="E30:F30"/>
    <mergeCell ref="E35:F35"/>
    <mergeCell ref="E33:F33"/>
    <mergeCell ref="D18:D22"/>
  </mergeCells>
  <printOptions horizontalCentered="1"/>
  <pageMargins left="0.23622047244094491" right="0.23622047244094491" top="1.1417322834645669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Luis Marquez</cp:lastModifiedBy>
  <cp:lastPrinted>2026-07-21T21:06:03Z</cp:lastPrinted>
  <dcterms:created xsi:type="dcterms:W3CDTF">2020-07-21T15:28:49Z</dcterms:created>
  <dcterms:modified xsi:type="dcterms:W3CDTF">2026-07-21T21:08:45Z</dcterms:modified>
</cp:coreProperties>
</file>