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mdgpip\program\Program\DASPI\2022\Trasparencia\Transparencia Portal Gob\"/>
    </mc:Choice>
  </mc:AlternateContent>
  <xr:revisionPtr revIDLastSave="0" documentId="13_ncr:40009_{21A580F7-742F-47AA-8D3F-D61B2E555C3F}" xr6:coauthVersionLast="47" xr6:coauthVersionMax="47" xr10:uidLastSave="{00000000-0000-0000-0000-000000000000}"/>
  <bookViews>
    <workbookView xWindow="-120" yWindow="-120" windowWidth="20730" windowHeight="11160"/>
  </bookViews>
  <sheets>
    <sheet name="Hoja2" sheetId="1" r:id="rId1"/>
  </sheets>
  <definedNames>
    <definedName name="_xlnm.Print_Area" localSheetId="0">Hoja2!$A$1:$P$49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3" i="1" l="1"/>
  <c r="B44" i="1"/>
  <c r="O21" i="1"/>
  <c r="O19" i="1"/>
  <c r="O17" i="1"/>
  <c r="O11" i="1"/>
  <c r="O9" i="1"/>
  <c r="O7" i="1"/>
  <c r="B36" i="1"/>
  <c r="E13" i="1"/>
  <c r="O13" i="1" s="1"/>
  <c r="A44" i="1"/>
  <c r="B37" i="1"/>
  <c r="O15" i="1"/>
  <c r="B43" i="1" s="1"/>
  <c r="F25" i="1"/>
  <c r="G25" i="1"/>
  <c r="I25" i="1"/>
  <c r="J25" i="1"/>
  <c r="A36" i="1"/>
  <c r="A37" i="1"/>
  <c r="A38" i="1"/>
  <c r="B38" i="1"/>
  <c r="A39" i="1"/>
  <c r="A40" i="1"/>
  <c r="A42" i="1"/>
  <c r="A43" i="1"/>
  <c r="E65" i="1"/>
  <c r="E25" i="1"/>
  <c r="O25" i="1" s="1"/>
  <c r="B39" i="1" l="1"/>
  <c r="P13" i="1"/>
  <c r="P9" i="1"/>
  <c r="P15" i="1"/>
  <c r="P11" i="1"/>
  <c r="P7" i="1"/>
  <c r="P19" i="1"/>
  <c r="P21" i="1"/>
  <c r="P25" i="1"/>
  <c r="P23" i="1"/>
  <c r="P17" i="1"/>
</calcChain>
</file>

<file path=xl/sharedStrings.xml><?xml version="1.0" encoding="utf-8"?>
<sst xmlns="http://schemas.openxmlformats.org/spreadsheetml/2006/main" count="61" uniqueCount="56">
  <si>
    <t>Fideicomiso para la Infraestructura de los Estados (FIES)
EN LOS ESTADOS</t>
  </si>
  <si>
    <t>Distribución del Gasto por Año y Sector</t>
  </si>
  <si>
    <t>Sector</t>
  </si>
  <si>
    <t>Año</t>
  </si>
  <si>
    <t>Total</t>
  </si>
  <si>
    <t>%</t>
  </si>
  <si>
    <t>2010*</t>
  </si>
  <si>
    <t>2011*</t>
  </si>
  <si>
    <t>2012*</t>
  </si>
  <si>
    <t>2014*</t>
  </si>
  <si>
    <t>2015*</t>
  </si>
  <si>
    <t>Pavimentación de Calles</t>
  </si>
  <si>
    <t>Ecología y Medio Ambiente</t>
  </si>
  <si>
    <t>Agua</t>
  </si>
  <si>
    <t>Educación</t>
  </si>
  <si>
    <t>Desarrollo Urbano</t>
  </si>
  <si>
    <t>Desarrollo Social</t>
  </si>
  <si>
    <r>
      <t xml:space="preserve">3.b Propuesta FIES </t>
    </r>
    <r>
      <rPr>
        <b/>
        <sz val="12"/>
        <color indexed="40"/>
        <rFont val="Calibri"/>
        <family val="2"/>
      </rPr>
      <t>Aprobado</t>
    </r>
  </si>
  <si>
    <t>PROYECTOS DE INFRAESTRUCTURA (SALDOS FIES)</t>
  </si>
  <si>
    <t>FUENTE</t>
  </si>
  <si>
    <t>MUNICIPIO</t>
  </si>
  <si>
    <t>OBRA</t>
  </si>
  <si>
    <t>MONTO</t>
  </si>
  <si>
    <t>APORTACIÓN ESTATAL</t>
  </si>
  <si>
    <t>APORTACIÓN MUNICIPAL</t>
  </si>
  <si>
    <t>SDM</t>
  </si>
  <si>
    <t>MEOQUI</t>
  </si>
  <si>
    <t>ACCESO NORTE</t>
  </si>
  <si>
    <t xml:space="preserve"> $          42,886,588 </t>
  </si>
  <si>
    <t xml:space="preserve"> $                  -   </t>
  </si>
  <si>
    <t>MADERA</t>
  </si>
  <si>
    <t>PAVIMENTACION VIALIDAD CH-P</t>
  </si>
  <si>
    <t xml:space="preserve"> $          19,170,374 </t>
  </si>
  <si>
    <t xml:space="preserve"> $   8,215,874 </t>
  </si>
  <si>
    <t>SS</t>
  </si>
  <si>
    <t>CASAS GRANDES</t>
  </si>
  <si>
    <t>CS CASAS GRANDES (29.7MDP OBRA + 6MDP EQUIPAMIENTO)</t>
  </si>
  <si>
    <t xml:space="preserve"> $          29,700,000 </t>
  </si>
  <si>
    <t>SCOP</t>
  </si>
  <si>
    <t>CAMARGO</t>
  </si>
  <si>
    <t>Puente sobre Río Florido en Carr Camargo - Jiménez Libre</t>
  </si>
  <si>
    <t xml:space="preserve"> $          40,000,000 </t>
  </si>
  <si>
    <t>TOTAL</t>
  </si>
  <si>
    <t xml:space="preserve">$  139,972,836 </t>
  </si>
  <si>
    <t xml:space="preserve"> $  131,756,961 </t>
  </si>
  <si>
    <t xml:space="preserve"> $  8,215,874 </t>
  </si>
  <si>
    <t xml:space="preserve">  29700000 </t>
  </si>
  <si>
    <t xml:space="preserve">    27386248 </t>
  </si>
  <si>
    <t xml:space="preserve">    42886588 </t>
  </si>
  <si>
    <t>Salud</t>
  </si>
  <si>
    <t>2016*</t>
  </si>
  <si>
    <t>Carreteras y Caminos Rurales</t>
  </si>
  <si>
    <t>Deporte</t>
  </si>
  <si>
    <t>2017**</t>
  </si>
  <si>
    <r>
      <t>*</t>
    </r>
    <r>
      <rPr>
        <sz val="8"/>
        <color indexed="10"/>
        <rFont val="Calibri"/>
        <family val="2"/>
      </rPr>
      <t xml:space="preserve"> </t>
    </r>
    <r>
      <rPr>
        <sz val="8"/>
        <color indexed="8"/>
        <rFont val="Calibri"/>
        <family val="2"/>
      </rPr>
      <t>Debido a que no se generarón ingresos para transferir al FIES, en el año 2016, el Estado compenso dicho ingreso a la federación, con cargo a sus participaciones federales que le corresponden.</t>
    </r>
  </si>
  <si>
    <t>**  En 2017 el Gobierno Federal  radicó un parte del total de los recursos; de 2018 a 2020 no radicó recursos.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</si>
</sst>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19" x14ac:knownFonts="1">
    <font>
      <sz val="11"/>
      <color theme="1"/>
      <name val="Calibri"/>
      <family val="2"/>
      <scheme val="minor"/>
    </font>
    <font>
      <b/>
      <sz val="12"/>
      <color indexed="40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Tahoma"/>
      <family val="2"/>
    </font>
    <font>
      <sz val="9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538DD5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D63A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7">
    <xf numFmtId="0" fontId="0" fillId="0" borderId="0" xfId="0"/>
    <xf numFmtId="0" fontId="8" fillId="0" borderId="1" xfId="0" applyFont="1" applyBorder="1"/>
    <xf numFmtId="3" fontId="0" fillId="0" borderId="1" xfId="0" applyNumberFormat="1" applyBorder="1"/>
    <xf numFmtId="3" fontId="8" fillId="0" borderId="1" xfId="0" applyNumberFormat="1" applyFont="1" applyBorder="1"/>
    <xf numFmtId="164" fontId="0" fillId="0" borderId="1" xfId="0" applyNumberFormat="1" applyBorder="1"/>
    <xf numFmtId="0" fontId="8" fillId="0" borderId="0" xfId="0" applyFont="1"/>
    <xf numFmtId="3" fontId="0" fillId="0" borderId="0" xfId="0" applyNumberFormat="1"/>
    <xf numFmtId="0" fontId="5" fillId="0" borderId="0" xfId="0" applyFont="1"/>
    <xf numFmtId="3" fontId="4" fillId="0" borderId="0" xfId="1" applyNumberFormat="1" applyFont="1"/>
    <xf numFmtId="43" fontId="4" fillId="0" borderId="0" xfId="1" applyFont="1"/>
    <xf numFmtId="0" fontId="9" fillId="0" borderId="0" xfId="0" applyFont="1"/>
    <xf numFmtId="4" fontId="0" fillId="0" borderId="0" xfId="0" applyNumberFormat="1"/>
    <xf numFmtId="0" fontId="8" fillId="0" borderId="0" xfId="0" applyFont="1" applyBorder="1"/>
    <xf numFmtId="3" fontId="0" fillId="0" borderId="0" xfId="0" applyNumberFormat="1" applyBorder="1"/>
    <xf numFmtId="3" fontId="8" fillId="0" borderId="0" xfId="0" applyNumberFormat="1" applyFont="1" applyBorder="1"/>
    <xf numFmtId="164" fontId="0" fillId="0" borderId="0" xfId="0" applyNumberFormat="1" applyBorder="1"/>
    <xf numFmtId="4" fontId="10" fillId="0" borderId="0" xfId="0" applyNumberFormat="1" applyFont="1"/>
    <xf numFmtId="0" fontId="7" fillId="0" borderId="0" xfId="0" applyFont="1"/>
    <xf numFmtId="3" fontId="11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0" fillId="0" borderId="0" xfId="0"/>
    <xf numFmtId="0" fontId="12" fillId="0" borderId="0" xfId="0" applyFont="1" applyAlignment="1">
      <alignment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1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0" fillId="0" borderId="0" xfId="0" applyNumberFormat="1"/>
    <xf numFmtId="0" fontId="0" fillId="0" borderId="0" xfId="0" applyAlignment="1">
      <alignment horizontal="right"/>
    </xf>
    <xf numFmtId="0" fontId="16" fillId="0" borderId="0" xfId="0" applyFont="1" applyFill="1" applyBorder="1" applyAlignment="1">
      <alignment vertical="center"/>
    </xf>
    <xf numFmtId="0" fontId="8" fillId="0" borderId="6" xfId="0" applyFont="1" applyBorder="1"/>
    <xf numFmtId="3" fontId="0" fillId="0" borderId="6" xfId="0" applyNumberFormat="1" applyBorder="1"/>
    <xf numFmtId="3" fontId="8" fillId="0" borderId="6" xfId="0" applyNumberFormat="1" applyFont="1" applyBorder="1"/>
    <xf numFmtId="164" fontId="0" fillId="0" borderId="6" xfId="0" applyNumberFormat="1" applyBorder="1"/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3" fontId="8" fillId="5" borderId="1" xfId="0" applyNumberFormat="1" applyFont="1" applyFill="1" applyBorder="1" applyAlignment="1">
      <alignment vertical="center"/>
    </xf>
    <xf numFmtId="164" fontId="8" fillId="5" borderId="1" xfId="0" applyNumberFormat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63A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rotY val="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7044558619361764E-2"/>
          <c:y val="0.1571729073434166"/>
          <c:w val="0.83509089935186676"/>
          <c:h val="0.805490215200653"/>
        </c:manualLayout>
      </c:layout>
      <c:pie3DChart>
        <c:varyColors val="1"/>
        <c:ser>
          <c:idx val="0"/>
          <c:order val="0"/>
          <c:explosion val="26"/>
          <c:dPt>
            <c:idx val="0"/>
            <c:bubble3D val="0"/>
            <c:explosion val="9"/>
            <c:spPr/>
            <c:extLst>
              <c:ext xmlns:c16="http://schemas.microsoft.com/office/drawing/2014/chart" uri="{C3380CC4-5D6E-409C-BE32-E72D297353CC}">
                <c16:uniqueId val="{00000000-E411-45FA-B016-AAF22E12B481}"/>
              </c:ext>
            </c:extLst>
          </c:dPt>
          <c:dPt>
            <c:idx val="1"/>
            <c:bubble3D val="0"/>
            <c:spPr/>
            <c:extLst>
              <c:ext xmlns:c16="http://schemas.microsoft.com/office/drawing/2014/chart" uri="{C3380CC4-5D6E-409C-BE32-E72D297353CC}">
                <c16:uniqueId val="{00000001-E411-45FA-B016-AAF22E12B481}"/>
              </c:ext>
            </c:extLst>
          </c:dPt>
          <c:dPt>
            <c:idx val="2"/>
            <c:bubble3D val="0"/>
            <c:spPr/>
            <c:extLst>
              <c:ext xmlns:c16="http://schemas.microsoft.com/office/drawing/2014/chart" uri="{C3380CC4-5D6E-409C-BE32-E72D297353CC}">
                <c16:uniqueId val="{00000002-E411-45FA-B016-AAF22E12B481}"/>
              </c:ext>
            </c:extLst>
          </c:dPt>
          <c:dPt>
            <c:idx val="3"/>
            <c:bubble3D val="0"/>
            <c:spPr/>
            <c:extLst>
              <c:ext xmlns:c16="http://schemas.microsoft.com/office/drawing/2014/chart" uri="{C3380CC4-5D6E-409C-BE32-E72D297353CC}">
                <c16:uniqueId val="{00000003-E411-45FA-B016-AAF22E12B481}"/>
              </c:ext>
            </c:extLst>
          </c:dPt>
          <c:dPt>
            <c:idx val="4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E411-45FA-B016-AAF22E12B481}"/>
              </c:ext>
            </c:extLst>
          </c:dPt>
          <c:dPt>
            <c:idx val="5"/>
            <c:bubble3D val="0"/>
            <c:spPr/>
            <c:extLst>
              <c:ext xmlns:c16="http://schemas.microsoft.com/office/drawing/2014/chart" uri="{C3380CC4-5D6E-409C-BE32-E72D297353CC}">
                <c16:uniqueId val="{00000005-E411-45FA-B016-AAF22E12B481}"/>
              </c:ext>
            </c:extLst>
          </c:dPt>
          <c:dPt>
            <c:idx val="6"/>
            <c:bubble3D val="0"/>
            <c:spPr/>
            <c:extLst>
              <c:ext xmlns:c16="http://schemas.microsoft.com/office/drawing/2014/chart" uri="{C3380CC4-5D6E-409C-BE32-E72D297353CC}">
                <c16:uniqueId val="{00000006-E411-45FA-B016-AAF22E12B481}"/>
              </c:ext>
            </c:extLst>
          </c:dPt>
          <c:dPt>
            <c:idx val="7"/>
            <c:bubble3D val="0"/>
            <c:spPr/>
            <c:extLst>
              <c:ext xmlns:c16="http://schemas.microsoft.com/office/drawing/2014/chart" uri="{C3380CC4-5D6E-409C-BE32-E72D297353CC}">
                <c16:uniqueId val="{00000007-E411-45FA-B016-AAF22E12B481}"/>
              </c:ext>
            </c:extLst>
          </c:dPt>
          <c:dPt>
            <c:idx val="8"/>
            <c:bubble3D val="0"/>
            <c:spPr/>
            <c:extLst>
              <c:ext xmlns:c16="http://schemas.microsoft.com/office/drawing/2014/chart" uri="{C3380CC4-5D6E-409C-BE32-E72D297353CC}">
                <c16:uniqueId val="{00000008-E411-45FA-B016-AAF22E12B481}"/>
              </c:ext>
            </c:extLst>
          </c:dPt>
          <c:dLbls>
            <c:dLbl>
              <c:idx val="0"/>
              <c:layout>
                <c:manualLayout>
                  <c:x val="0.10872325890770503"/>
                  <c:y val="2.4474027077550559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Carreteras y Caminos Rurales, 11,615,829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E411-45FA-B016-AAF22E12B481}"/>
                </c:ext>
              </c:extLst>
            </c:dLbl>
            <c:dLbl>
              <c:idx val="1"/>
              <c:layout>
                <c:manualLayout>
                  <c:x val="0.18048298016801945"/>
                  <c:y val="-6.3948840927258305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1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Pavimentación de Calles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1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47,225,476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E411-45FA-B016-AAF22E12B481}"/>
                </c:ext>
              </c:extLst>
            </c:dLbl>
            <c:dLbl>
              <c:idx val="2"/>
              <c:layout>
                <c:manualLayout>
                  <c:x val="-9.1324200913242018E-2"/>
                  <c:y val="0.24548852256777257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1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Ecología y Medio Ambiente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1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 1,300,000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E411-45FA-B016-AAF22E12B481}"/>
                </c:ext>
              </c:extLst>
            </c:dLbl>
            <c:dLbl>
              <c:idx val="3"/>
              <c:layout>
                <c:manualLayout>
                  <c:x val="-0.12907489303563083"/>
                  <c:y val="-0.1452849688752935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1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Agua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1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 4,859,390 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411-45FA-B016-AAF22E12B481}"/>
                </c:ext>
              </c:extLst>
            </c:dLbl>
            <c:dLbl>
              <c:idx val="4"/>
              <c:layout>
                <c:manualLayout>
                  <c:x val="-4.1544361749301886E-2"/>
                  <c:y val="-0.15637631626981879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1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Desarrollo Urbano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1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10,441,000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E411-45FA-B016-AAF22E12B481}"/>
                </c:ext>
              </c:extLst>
            </c:dLbl>
            <c:dLbl>
              <c:idx val="5"/>
              <c:layout>
                <c:manualLayout>
                  <c:x val="-3.2715936192907392E-2"/>
                  <c:y val="-6.8759606488037917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1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Educación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1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5,880,813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E411-45FA-B016-AAF22E12B481}"/>
                </c:ext>
              </c:extLst>
            </c:dLbl>
            <c:dLbl>
              <c:idx val="6"/>
              <c:layout>
                <c:manualLayout>
                  <c:x val="9.2212874075672056E-3"/>
                  <c:y val="-7.364388803917496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1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Desarrollo Social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1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2,867,770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E411-45FA-B016-AAF22E12B48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11-45FA-B016-AAF22E12B481}"/>
                </c:ext>
              </c:extLst>
            </c:dLbl>
            <c:dLbl>
              <c:idx val="8"/>
              <c:layout>
                <c:manualLayout>
                  <c:x val="0.22148793854489035"/>
                  <c:y val="2.3794255933835606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b="1"/>
                      <a:t>Deporte 2,891,673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2803727236798104"/>
                      <c:h val="5.1814674244856085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8-E411-45FA-B016-AAF22E12B48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Hoja2!$A$36:$A$44</c:f>
              <c:strCache>
                <c:ptCount val="9"/>
                <c:pt idx="0">
                  <c:v>Carreteras y Caminos Rurales</c:v>
                </c:pt>
                <c:pt idx="1">
                  <c:v>Pavimentación de Calles</c:v>
                </c:pt>
                <c:pt idx="2">
                  <c:v>Ecología y Medio Ambiente</c:v>
                </c:pt>
                <c:pt idx="3">
                  <c:v>Agua</c:v>
                </c:pt>
                <c:pt idx="4">
                  <c:v>Desarrollo Urbano</c:v>
                </c:pt>
                <c:pt idx="5">
                  <c:v>Educación</c:v>
                </c:pt>
                <c:pt idx="6">
                  <c:v>Educación</c:v>
                </c:pt>
                <c:pt idx="7">
                  <c:v>Salud</c:v>
                </c:pt>
                <c:pt idx="8">
                  <c:v>Deporte</c:v>
                </c:pt>
              </c:strCache>
            </c:strRef>
          </c:cat>
          <c:val>
            <c:numRef>
              <c:f>Hoja2!$B$36:$B$44</c:f>
              <c:numCache>
                <c:formatCode>#,##0</c:formatCode>
                <c:ptCount val="9"/>
                <c:pt idx="0">
                  <c:v>11615829.439999999</c:v>
                </c:pt>
                <c:pt idx="1">
                  <c:v>47225475.960000001</c:v>
                </c:pt>
                <c:pt idx="2">
                  <c:v>1300000</c:v>
                </c:pt>
                <c:pt idx="3">
                  <c:v>4859390</c:v>
                </c:pt>
                <c:pt idx="4" formatCode="_(* #,##0.00_);_(* \(#,##0.00\);_(* &quot;-&quot;??_);_(@_)">
                  <c:v>10441000</c:v>
                </c:pt>
                <c:pt idx="5" formatCode="_(* #,##0.00_);_(* \(#,##0.00\);_(* &quot;-&quot;??_);_(@_)">
                  <c:v>5880813</c:v>
                </c:pt>
                <c:pt idx="6" formatCode="_(* #,##0.00_);_(* \(#,##0.00\);_(* &quot;-&quot;??_);_(@_)">
                  <c:v>5759441</c:v>
                </c:pt>
                <c:pt idx="7">
                  <c:v>0</c:v>
                </c:pt>
                <c:pt idx="8">
                  <c:v>2891672.64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411-45FA-B016-AAF22E12B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9525</xdr:rowOff>
    </xdr:from>
    <xdr:to>
      <xdr:col>14</xdr:col>
      <xdr:colOff>419100</xdr:colOff>
      <xdr:row>46</xdr:row>
      <xdr:rowOff>171450</xdr:rowOff>
    </xdr:to>
    <xdr:graphicFrame macro="">
      <xdr:nvGraphicFramePr>
        <xdr:cNvPr id="1293" name="4 Gráfico">
          <a:extLst>
            <a:ext uri="{FF2B5EF4-FFF2-40B4-BE49-F238E27FC236}">
              <a16:creationId xmlns:a16="http://schemas.microsoft.com/office/drawing/2014/main" id="{37E44996-ECCD-4ED9-B8D6-92209382C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200025</xdr:colOff>
      <xdr:row>31</xdr:row>
      <xdr:rowOff>161925</xdr:rowOff>
    </xdr:from>
    <xdr:to>
      <xdr:col>1</xdr:col>
      <xdr:colOff>771525</xdr:colOff>
      <xdr:row>33</xdr:row>
      <xdr:rowOff>95250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3DAC8127-ED99-43DF-B5DB-6100B9535864}"/>
            </a:ext>
          </a:extLst>
        </xdr:cNvPr>
        <xdr:cNvSpPr txBox="1"/>
      </xdr:nvSpPr>
      <xdr:spPr>
        <a:xfrm>
          <a:off x="2257425" y="4714875"/>
          <a:ext cx="57150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>
              <a:solidFill>
                <a:schemeClr val="bg1"/>
              </a:solidFill>
            </a:rPr>
            <a:t>5.5%</a:t>
          </a:r>
        </a:p>
      </xdr:txBody>
    </xdr:sp>
    <xdr:clientData/>
  </xdr:twoCellAnchor>
  <xdr:twoCellAnchor>
    <xdr:from>
      <xdr:col>7</xdr:col>
      <xdr:colOff>590550</xdr:colOff>
      <xdr:row>35</xdr:row>
      <xdr:rowOff>9525</xdr:rowOff>
    </xdr:from>
    <xdr:to>
      <xdr:col>9</xdr:col>
      <xdr:colOff>495300</xdr:colOff>
      <xdr:row>36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B0BBABE-780B-4ED8-94A6-2C43458E4A5A}"/>
            </a:ext>
          </a:extLst>
        </xdr:cNvPr>
        <xdr:cNvSpPr txBox="1"/>
      </xdr:nvSpPr>
      <xdr:spPr>
        <a:xfrm>
          <a:off x="5467350" y="5334000"/>
          <a:ext cx="6667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13.3%</a:t>
          </a:r>
        </a:p>
      </xdr:txBody>
    </xdr:sp>
    <xdr:clientData/>
  </xdr:twoCellAnchor>
  <xdr:twoCellAnchor>
    <xdr:from>
      <xdr:col>4</xdr:col>
      <xdr:colOff>638175</xdr:colOff>
      <xdr:row>41</xdr:row>
      <xdr:rowOff>171450</xdr:rowOff>
    </xdr:from>
    <xdr:to>
      <xdr:col>7</xdr:col>
      <xdr:colOff>542925</xdr:colOff>
      <xdr:row>43</xdr:row>
      <xdr:rowOff>28575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B2D4C00D-A7CD-47D0-AF28-D7917AF3AB32}"/>
            </a:ext>
          </a:extLst>
        </xdr:cNvPr>
        <xdr:cNvSpPr txBox="1"/>
      </xdr:nvSpPr>
      <xdr:spPr>
        <a:xfrm>
          <a:off x="4752975" y="6543675"/>
          <a:ext cx="6667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54.2%</a:t>
          </a:r>
        </a:p>
      </xdr:txBody>
    </xdr:sp>
    <xdr:clientData/>
  </xdr:twoCellAnchor>
  <xdr:twoCellAnchor>
    <xdr:from>
      <xdr:col>3</xdr:col>
      <xdr:colOff>66675</xdr:colOff>
      <xdr:row>36</xdr:row>
      <xdr:rowOff>47625</xdr:rowOff>
    </xdr:from>
    <xdr:to>
      <xdr:col>3</xdr:col>
      <xdr:colOff>733425</xdr:colOff>
      <xdr:row>37</xdr:row>
      <xdr:rowOff>95250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57256377-29AF-4509-AC19-26754718E9AD}"/>
            </a:ext>
          </a:extLst>
        </xdr:cNvPr>
        <xdr:cNvSpPr txBox="1"/>
      </xdr:nvSpPr>
      <xdr:spPr>
        <a:xfrm>
          <a:off x="3419475" y="5467350"/>
          <a:ext cx="6667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1.5%</a:t>
          </a:r>
        </a:p>
      </xdr:txBody>
    </xdr:sp>
    <xdr:clientData/>
  </xdr:twoCellAnchor>
  <xdr:twoCellAnchor>
    <xdr:from>
      <xdr:col>3</xdr:col>
      <xdr:colOff>190500</xdr:colOff>
      <xdr:row>34</xdr:row>
      <xdr:rowOff>66675</xdr:rowOff>
    </xdr:from>
    <xdr:to>
      <xdr:col>4</xdr:col>
      <xdr:colOff>95250</xdr:colOff>
      <xdr:row>36</xdr:row>
      <xdr:rowOff>19050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F0EA7AF1-8AE6-474B-BFE0-9AC96510B175}"/>
            </a:ext>
          </a:extLst>
        </xdr:cNvPr>
        <xdr:cNvSpPr txBox="1"/>
      </xdr:nvSpPr>
      <xdr:spPr>
        <a:xfrm>
          <a:off x="3543300" y="5200650"/>
          <a:ext cx="6667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5.6%</a:t>
          </a:r>
        </a:p>
      </xdr:txBody>
    </xdr:sp>
    <xdr:clientData/>
  </xdr:twoCellAnchor>
  <xdr:twoCellAnchor>
    <xdr:from>
      <xdr:col>3</xdr:col>
      <xdr:colOff>609600</xdr:colOff>
      <xdr:row>31</xdr:row>
      <xdr:rowOff>161925</xdr:rowOff>
    </xdr:from>
    <xdr:to>
      <xdr:col>4</xdr:col>
      <xdr:colOff>514350</xdr:colOff>
      <xdr:row>33</xdr:row>
      <xdr:rowOff>19050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17D95F41-4658-4C6E-90E6-3B33043D9A2D}"/>
            </a:ext>
          </a:extLst>
        </xdr:cNvPr>
        <xdr:cNvSpPr txBox="1"/>
      </xdr:nvSpPr>
      <xdr:spPr>
        <a:xfrm>
          <a:off x="3962400" y="4724400"/>
          <a:ext cx="6667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12%</a:t>
          </a:r>
        </a:p>
      </xdr:txBody>
    </xdr:sp>
    <xdr:clientData/>
  </xdr:twoCellAnchor>
  <xdr:twoCellAnchor>
    <xdr:from>
      <xdr:col>4</xdr:col>
      <xdr:colOff>485775</xdr:colOff>
      <xdr:row>29</xdr:row>
      <xdr:rowOff>171450</xdr:rowOff>
    </xdr:from>
    <xdr:to>
      <xdr:col>7</xdr:col>
      <xdr:colOff>390525</xdr:colOff>
      <xdr:row>31</xdr:row>
      <xdr:rowOff>28575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EEC1093C-0E90-46F5-8D97-C7F14F8BA1B0}"/>
            </a:ext>
          </a:extLst>
        </xdr:cNvPr>
        <xdr:cNvSpPr txBox="1"/>
      </xdr:nvSpPr>
      <xdr:spPr>
        <a:xfrm>
          <a:off x="4600575" y="4352925"/>
          <a:ext cx="6667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6.8%</a:t>
          </a:r>
        </a:p>
      </xdr:txBody>
    </xdr:sp>
    <xdr:clientData/>
  </xdr:twoCellAnchor>
  <xdr:twoCellAnchor>
    <xdr:from>
      <xdr:col>7</xdr:col>
      <xdr:colOff>276225</xdr:colOff>
      <xdr:row>30</xdr:row>
      <xdr:rowOff>57150</xdr:rowOff>
    </xdr:from>
    <xdr:to>
      <xdr:col>9</xdr:col>
      <xdr:colOff>180975</xdr:colOff>
      <xdr:row>31</xdr:row>
      <xdr:rowOff>104775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495E2398-F387-4E8D-87D2-785467099C2B}"/>
            </a:ext>
          </a:extLst>
        </xdr:cNvPr>
        <xdr:cNvSpPr txBox="1"/>
      </xdr:nvSpPr>
      <xdr:spPr>
        <a:xfrm>
          <a:off x="5153025" y="4429125"/>
          <a:ext cx="6667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3.3%</a:t>
          </a:r>
        </a:p>
      </xdr:txBody>
    </xdr:sp>
    <xdr:clientData/>
  </xdr:twoCellAnchor>
  <xdr:twoCellAnchor>
    <xdr:from>
      <xdr:col>7</xdr:col>
      <xdr:colOff>628650</xdr:colOff>
      <xdr:row>31</xdr:row>
      <xdr:rowOff>66675</xdr:rowOff>
    </xdr:from>
    <xdr:to>
      <xdr:col>9</xdr:col>
      <xdr:colOff>533400</xdr:colOff>
      <xdr:row>32</xdr:row>
      <xdr:rowOff>114300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98BCEE35-E045-440C-B55C-9CCA48101A1E}"/>
            </a:ext>
          </a:extLst>
        </xdr:cNvPr>
        <xdr:cNvSpPr txBox="1"/>
      </xdr:nvSpPr>
      <xdr:spPr>
        <a:xfrm>
          <a:off x="5505450" y="4629150"/>
          <a:ext cx="6667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5.3%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0.67488</cdr:x>
      <cdr:y>0.51159</cdr:y>
    </cdr:from>
    <cdr:to>
      <cdr:x>0.76438</cdr:x>
      <cdr:y>0.60032</cdr:y>
    </cdr:to>
    <cdr:sp macro="" textlink="">
      <cdr:nvSpPr>
        <cdr:cNvPr id="2" name="4 CuadroTexto"/>
        <cdr:cNvSpPr txBox="1"/>
      </cdr:nvSpPr>
      <cdr:spPr>
        <a:xfrm xmlns:a="http://schemas.openxmlformats.org/drawingml/2006/main">
          <a:off x="4956175" y="2032000"/>
          <a:ext cx="657225" cy="3524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 b="1">
              <a:solidFill>
                <a:schemeClr val="bg1"/>
              </a:solidFill>
            </a:rPr>
            <a:t>35.9%</a:t>
          </a:r>
        </a:p>
      </cdr:txBody>
    </cdr:sp>
  </cdr:relSizeAnchor>
  <cdr:relSizeAnchor xmlns:cdr="http://schemas.openxmlformats.org/drawingml/2006/chartDrawing">
    <cdr:from>
      <cdr:x>0.20038</cdr:x>
      <cdr:y>0.32454</cdr:y>
    </cdr:from>
    <cdr:to>
      <cdr:x>0.28988</cdr:x>
      <cdr:y>0.41327</cdr:y>
    </cdr:to>
    <cdr:sp macro="" textlink="">
      <cdr:nvSpPr>
        <cdr:cNvPr id="4" name="4 CuadroTexto"/>
        <cdr:cNvSpPr txBox="1"/>
      </cdr:nvSpPr>
      <cdr:spPr>
        <a:xfrm xmlns:a="http://schemas.openxmlformats.org/drawingml/2006/main" rot="1360011">
          <a:off x="1589849" y="1289052"/>
          <a:ext cx="710122" cy="3524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 b="1">
              <a:solidFill>
                <a:schemeClr val="bg1"/>
              </a:solidFill>
            </a:rPr>
            <a:t>2.5%</a:t>
          </a:r>
        </a:p>
      </cdr:txBody>
    </cdr:sp>
  </cdr:relSizeAnchor>
  <cdr:relSizeAnchor xmlns:cdr="http://schemas.openxmlformats.org/drawingml/2006/chartDrawing">
    <cdr:from>
      <cdr:x>0.19523</cdr:x>
      <cdr:y>0.38929</cdr:y>
    </cdr:from>
    <cdr:to>
      <cdr:x>0.28472</cdr:x>
      <cdr:y>0.47802</cdr:y>
    </cdr:to>
    <cdr:sp macro="" textlink="">
      <cdr:nvSpPr>
        <cdr:cNvPr id="5" name="4 CuadroTexto"/>
        <cdr:cNvSpPr txBox="1"/>
      </cdr:nvSpPr>
      <cdr:spPr>
        <a:xfrm xmlns:a="http://schemas.openxmlformats.org/drawingml/2006/main" rot="1490869">
          <a:off x="1549038" y="1546220"/>
          <a:ext cx="710042" cy="3524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 b="1">
              <a:solidFill>
                <a:schemeClr val="bg1"/>
              </a:solidFill>
            </a:rPr>
            <a:t>0.5%</a:t>
          </a:r>
        </a:p>
      </cdr:txBody>
    </cdr:sp>
  </cdr:relSizeAnchor>
  <cdr:relSizeAnchor xmlns:cdr="http://schemas.openxmlformats.org/drawingml/2006/chartDrawing">
    <cdr:from>
      <cdr:x>0.29932</cdr:x>
      <cdr:y>0.26459</cdr:y>
    </cdr:from>
    <cdr:to>
      <cdr:x>0.38881</cdr:x>
      <cdr:y>0.35332</cdr:y>
    </cdr:to>
    <cdr:sp macro="" textlink="">
      <cdr:nvSpPr>
        <cdr:cNvPr id="10" name="4 CuadroTexto"/>
        <cdr:cNvSpPr txBox="1"/>
      </cdr:nvSpPr>
      <cdr:spPr>
        <a:xfrm xmlns:a="http://schemas.openxmlformats.org/drawingml/2006/main" rot="1490869">
          <a:off x="2374901" y="1050925"/>
          <a:ext cx="710042" cy="3524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 b="1">
              <a:solidFill>
                <a:schemeClr val="bg1"/>
              </a:solidFill>
            </a:rPr>
            <a:t>2.2%</a:t>
          </a:r>
        </a:p>
      </cdr:txBody>
    </cdr:sp>
  </cdr:relSizeAnchor>
  <cdr:relSizeAnchor xmlns:cdr="http://schemas.openxmlformats.org/drawingml/2006/chartDrawing">
    <cdr:from>
      <cdr:x>0.00609</cdr:x>
      <cdr:y>0.01279</cdr:y>
    </cdr:from>
    <cdr:to>
      <cdr:x>0.09558</cdr:x>
      <cdr:y>0.10152</cdr:y>
    </cdr:to>
    <cdr:sp macro="" textlink="">
      <cdr:nvSpPr>
        <cdr:cNvPr id="8" name="4 CuadroTexto"/>
        <cdr:cNvSpPr txBox="1"/>
      </cdr:nvSpPr>
      <cdr:spPr>
        <a:xfrm xmlns:a="http://schemas.openxmlformats.org/drawingml/2006/main">
          <a:off x="50800" y="50800"/>
          <a:ext cx="746696" cy="3524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 b="1">
              <a:solidFill>
                <a:schemeClr val="bg1"/>
              </a:solidFill>
            </a:rPr>
            <a:t>12.8%</a:t>
          </a:r>
        </a:p>
      </cdr:txBody>
    </cdr:sp>
  </cdr:relSizeAnchor>
  <cdr:relSizeAnchor xmlns:cdr="http://schemas.openxmlformats.org/drawingml/2006/chartDrawing">
    <cdr:from>
      <cdr:x>0.00609</cdr:x>
      <cdr:y>0.01279</cdr:y>
    </cdr:from>
    <cdr:to>
      <cdr:x>0.09558</cdr:x>
      <cdr:y>0.10152</cdr:y>
    </cdr:to>
    <cdr:sp macro="" textlink="">
      <cdr:nvSpPr>
        <cdr:cNvPr id="9" name="4 CuadroTexto"/>
        <cdr:cNvSpPr txBox="1"/>
      </cdr:nvSpPr>
      <cdr:spPr>
        <a:xfrm xmlns:a="http://schemas.openxmlformats.org/drawingml/2006/main">
          <a:off x="50800" y="50800"/>
          <a:ext cx="746696" cy="3524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 b="1">
              <a:solidFill>
                <a:schemeClr val="bg1"/>
              </a:solidFill>
            </a:rPr>
            <a:t>12.8%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tabSelected="1" topLeftCell="A22" workbookViewId="0">
      <selection activeCell="R39" sqref="R39"/>
    </sheetView>
  </sheetViews>
  <sheetFormatPr baseColWidth="10" defaultRowHeight="15" x14ac:dyDescent="0.25"/>
  <cols>
    <col min="1" max="1" width="26.42578125" customWidth="1"/>
    <col min="2" max="4" width="10" customWidth="1"/>
    <col min="6" max="7" width="0" hidden="1" customWidth="1"/>
    <col min="8" max="8" width="10" customWidth="1"/>
    <col min="9" max="9" width="11.42578125" hidden="1" customWidth="1"/>
    <col min="10" max="10" width="11.42578125" customWidth="1"/>
    <col min="11" max="14" width="10" style="20" customWidth="1"/>
    <col min="15" max="15" width="11.7109375" customWidth="1"/>
    <col min="16" max="16" width="7.85546875" customWidth="1"/>
    <col min="18" max="18" width="12.7109375" customWidth="1"/>
    <col min="19" max="19" width="13" customWidth="1"/>
  </cols>
  <sheetData>
    <row r="1" spans="1:16" ht="18.75" x14ac:dyDescent="0.3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x14ac:dyDescent="0.2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2.25" customHeight="1" x14ac:dyDescent="0.25"/>
    <row r="4" spans="1:16" x14ac:dyDescent="0.25">
      <c r="A4" s="49" t="s">
        <v>2</v>
      </c>
      <c r="B4" s="50" t="s">
        <v>3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  <c r="O4" s="49" t="s">
        <v>4</v>
      </c>
      <c r="P4" s="49" t="s">
        <v>5</v>
      </c>
    </row>
    <row r="5" spans="1:16" x14ac:dyDescent="0.25">
      <c r="A5" s="49"/>
      <c r="B5" s="53" t="s">
        <v>6</v>
      </c>
      <c r="C5" s="53" t="s">
        <v>7</v>
      </c>
      <c r="D5" s="53" t="s">
        <v>8</v>
      </c>
      <c r="E5" s="53">
        <v>2013</v>
      </c>
      <c r="F5" s="53" t="s">
        <v>9</v>
      </c>
      <c r="G5" s="53" t="s">
        <v>10</v>
      </c>
      <c r="H5" s="53" t="s">
        <v>50</v>
      </c>
      <c r="I5" s="53">
        <v>2017</v>
      </c>
      <c r="J5" s="53" t="s">
        <v>53</v>
      </c>
      <c r="K5" s="53">
        <v>2018</v>
      </c>
      <c r="L5" s="53">
        <v>2019</v>
      </c>
      <c r="M5" s="53">
        <v>2020</v>
      </c>
      <c r="N5" s="53">
        <v>2021</v>
      </c>
      <c r="O5" s="49"/>
      <c r="P5" s="49"/>
    </row>
    <row r="6" spans="1:16" ht="3" customHeight="1" x14ac:dyDescent="0.25"/>
    <row r="7" spans="1:16" ht="20.100000000000001" customHeight="1" x14ac:dyDescent="0.25">
      <c r="A7" s="1" t="s">
        <v>51</v>
      </c>
      <c r="B7" s="2"/>
      <c r="C7" s="2"/>
      <c r="D7" s="2"/>
      <c r="E7" s="2">
        <v>3615829.44</v>
      </c>
      <c r="F7" s="2"/>
      <c r="G7" s="2"/>
      <c r="H7" s="2"/>
      <c r="I7" s="2"/>
      <c r="J7" s="2">
        <v>8000000</v>
      </c>
      <c r="K7" s="2"/>
      <c r="L7" s="2"/>
      <c r="M7" s="2"/>
      <c r="N7" s="2"/>
      <c r="O7" s="3">
        <f>B7+C7+D7+E7+F7+G7+H7+J7+K7+L7</f>
        <v>11615829.439999999</v>
      </c>
      <c r="P7" s="4">
        <f>O7/$O$25</f>
        <v>0.1333896319186261</v>
      </c>
    </row>
    <row r="8" spans="1:16" ht="3" customHeigh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5"/>
    </row>
    <row r="9" spans="1:16" ht="20.100000000000001" customHeight="1" x14ac:dyDescent="0.25">
      <c r="A9" s="1" t="s">
        <v>11</v>
      </c>
      <c r="B9" s="2"/>
      <c r="C9" s="2"/>
      <c r="D9" s="2"/>
      <c r="E9" s="2">
        <v>28632823</v>
      </c>
      <c r="F9" s="2"/>
      <c r="G9" s="2"/>
      <c r="H9" s="2"/>
      <c r="I9" s="2"/>
      <c r="J9" s="2">
        <v>18592652.960000001</v>
      </c>
      <c r="K9" s="2"/>
      <c r="L9" s="2"/>
      <c r="M9" s="2"/>
      <c r="N9" s="2"/>
      <c r="O9" s="3">
        <f>B9+C9+D9+E9+F9+G9+H9+J9+K9+L9</f>
        <v>47225475.960000001</v>
      </c>
      <c r="P9" s="4">
        <f>O9/$O$25</f>
        <v>0.54231072245206169</v>
      </c>
    </row>
    <row r="10" spans="1:16" ht="3" customHeight="1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5"/>
    </row>
    <row r="11" spans="1:16" ht="20.100000000000001" customHeight="1" x14ac:dyDescent="0.25">
      <c r="A11" s="1" t="s">
        <v>12</v>
      </c>
      <c r="B11" s="2"/>
      <c r="C11" s="2"/>
      <c r="D11" s="2"/>
      <c r="E11" s="2">
        <v>1300000</v>
      </c>
      <c r="F11" s="2"/>
      <c r="G11" s="2"/>
      <c r="H11" s="2"/>
      <c r="I11" s="2"/>
      <c r="J11" s="2"/>
      <c r="K11" s="2"/>
      <c r="L11" s="2"/>
      <c r="M11" s="2"/>
      <c r="N11" s="2"/>
      <c r="O11" s="3">
        <f>B11+C11+D11+E11+F11+G11+H11+J11+K11+L11</f>
        <v>1300000</v>
      </c>
      <c r="P11" s="4">
        <f>O11/$O$25</f>
        <v>1.4928466571407745E-2</v>
      </c>
    </row>
    <row r="12" spans="1:16" ht="3" customHeight="1" x14ac:dyDescent="0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5"/>
    </row>
    <row r="13" spans="1:16" ht="20.100000000000001" customHeight="1" x14ac:dyDescent="0.25">
      <c r="A13" s="1" t="s">
        <v>13</v>
      </c>
      <c r="B13" s="2"/>
      <c r="C13" s="2"/>
      <c r="D13" s="2"/>
      <c r="E13" s="2">
        <f>4859390</f>
        <v>4859390</v>
      </c>
      <c r="F13" s="2"/>
      <c r="G13" s="2"/>
      <c r="H13" s="2"/>
      <c r="I13" s="2"/>
      <c r="J13" s="2"/>
      <c r="K13" s="2"/>
      <c r="L13" s="2"/>
      <c r="M13" s="2"/>
      <c r="N13" s="2"/>
      <c r="O13" s="3">
        <f>B13+C13+D13+E13+F13+G13+H13+J13+K13+L13</f>
        <v>4859390</v>
      </c>
      <c r="P13" s="4">
        <f>O13/$O$25</f>
        <v>5.580249320956391E-2</v>
      </c>
    </row>
    <row r="14" spans="1:16" ht="3" customHeight="1" x14ac:dyDescent="0.2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  <c r="P14" s="15"/>
    </row>
    <row r="15" spans="1:16" s="20" customFormat="1" ht="20.100000000000001" hidden="1" customHeight="1" x14ac:dyDescent="0.25">
      <c r="A15" s="1" t="s">
        <v>49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>
        <f>B15+C15+D15+E15+F15+G15+H15+J15+K15+L15</f>
        <v>0</v>
      </c>
      <c r="P15" s="4">
        <f>O15/$O$25</f>
        <v>0</v>
      </c>
    </row>
    <row r="16" spans="1:16" s="20" customFormat="1" ht="3" hidden="1" customHeight="1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  <c r="P16" s="15"/>
    </row>
    <row r="17" spans="1:22" ht="20.100000000000001" customHeight="1" x14ac:dyDescent="0.25">
      <c r="A17" s="1" t="s">
        <v>15</v>
      </c>
      <c r="B17" s="2"/>
      <c r="C17" s="2"/>
      <c r="D17" s="2"/>
      <c r="E17" s="2"/>
      <c r="F17" s="2"/>
      <c r="G17" s="2"/>
      <c r="H17" s="2"/>
      <c r="I17" s="2"/>
      <c r="J17" s="2">
        <v>10441000</v>
      </c>
      <c r="K17" s="2"/>
      <c r="L17" s="2"/>
      <c r="M17" s="2"/>
      <c r="N17" s="2"/>
      <c r="O17" s="3">
        <f>B17+C17+D17+E17+F17+G17+H17+J17+K17+L17</f>
        <v>10441000</v>
      </c>
      <c r="P17" s="4">
        <f>O17/$O$25</f>
        <v>0.11989855344005251</v>
      </c>
    </row>
    <row r="18" spans="1:22" ht="3" customHeight="1" x14ac:dyDescent="0.2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/>
      <c r="P18" s="15"/>
    </row>
    <row r="19" spans="1:22" ht="20.100000000000001" customHeight="1" x14ac:dyDescent="0.25">
      <c r="A19" s="1" t="s">
        <v>14</v>
      </c>
      <c r="B19" s="2"/>
      <c r="C19" s="2"/>
      <c r="D19" s="2"/>
      <c r="E19" s="2"/>
      <c r="F19" s="2"/>
      <c r="G19" s="2"/>
      <c r="H19" s="2"/>
      <c r="I19" s="2"/>
      <c r="J19" s="2">
        <v>5880813.0100000007</v>
      </c>
      <c r="K19" s="2"/>
      <c r="L19" s="2"/>
      <c r="M19" s="2"/>
      <c r="N19" s="2"/>
      <c r="O19" s="3">
        <f>B19+C19+D19+E19+F19+G19+H19+J19+K19+L19</f>
        <v>5880813.0100000007</v>
      </c>
      <c r="P19" s="4">
        <f>O19/$O$25</f>
        <v>6.7531938794219051E-2</v>
      </c>
    </row>
    <row r="20" spans="1:22" ht="3" customHeight="1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/>
      <c r="P20" s="15"/>
    </row>
    <row r="21" spans="1:22" ht="20.100000000000001" customHeight="1" x14ac:dyDescent="0.25">
      <c r="A21" s="1" t="s">
        <v>16</v>
      </c>
      <c r="B21" s="2"/>
      <c r="C21" s="2"/>
      <c r="D21" s="2"/>
      <c r="E21" s="2"/>
      <c r="F21" s="2"/>
      <c r="G21" s="2"/>
      <c r="H21" s="2"/>
      <c r="I21" s="2"/>
      <c r="J21" s="2">
        <v>2867770.3200000003</v>
      </c>
      <c r="K21" s="2"/>
      <c r="L21" s="2"/>
      <c r="M21" s="2"/>
      <c r="N21" s="2"/>
      <c r="O21" s="3">
        <f>B21+C21+D21+E21+F21+G21+H21+J21+K21+L21</f>
        <v>2867770.3200000003</v>
      </c>
      <c r="P21" s="4">
        <f>O21/$O$25</f>
        <v>3.2931856428150226E-2</v>
      </c>
    </row>
    <row r="22" spans="1:22" s="20" customFormat="1" ht="3.75" customHeight="1" x14ac:dyDescent="0.25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/>
      <c r="P22" s="40"/>
    </row>
    <row r="23" spans="1:22" s="20" customFormat="1" ht="20.100000000000001" customHeight="1" x14ac:dyDescent="0.25">
      <c r="A23" s="1" t="s">
        <v>52</v>
      </c>
      <c r="B23" s="2"/>
      <c r="C23" s="2"/>
      <c r="D23" s="2"/>
      <c r="E23" s="2"/>
      <c r="F23" s="2"/>
      <c r="G23" s="2"/>
      <c r="H23" s="2"/>
      <c r="I23" s="2"/>
      <c r="J23" s="2">
        <v>2891672.64</v>
      </c>
      <c r="K23" s="2"/>
      <c r="L23" s="2"/>
      <c r="M23" s="2"/>
      <c r="N23" s="2"/>
      <c r="O23" s="3">
        <f>B23+C23+D23+E23+F23+G23+H23+J23+K23+L23</f>
        <v>2891672.64</v>
      </c>
      <c r="P23" s="4">
        <f>O23/$O$25</f>
        <v>3.3206337185918755E-2</v>
      </c>
    </row>
    <row r="24" spans="1:22" ht="3" customHeight="1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5"/>
    </row>
    <row r="25" spans="1:22" ht="20.100000000000001" customHeight="1" x14ac:dyDescent="0.25">
      <c r="A25" s="54" t="s">
        <v>4</v>
      </c>
      <c r="B25" s="55"/>
      <c r="C25" s="55"/>
      <c r="D25" s="55"/>
      <c r="E25" s="55">
        <f>SUM(E7:E19)</f>
        <v>38408042.439999998</v>
      </c>
      <c r="F25" s="55">
        <f>SUM(F7:F19)</f>
        <v>0</v>
      </c>
      <c r="G25" s="55">
        <f>SUM(G7:G19)</f>
        <v>0</v>
      </c>
      <c r="H25" s="55"/>
      <c r="I25" s="55">
        <f>SUM(I7:I21)</f>
        <v>0</v>
      </c>
      <c r="J25" s="55">
        <f>SUM(J7:J23)</f>
        <v>48673908.93</v>
      </c>
      <c r="K25" s="55"/>
      <c r="L25" s="55"/>
      <c r="M25" s="55"/>
      <c r="N25" s="55"/>
      <c r="O25" s="55">
        <f>B25+C25+D25+E25+F25+G25+H25+J25+K25+L25</f>
        <v>87081951.370000005</v>
      </c>
      <c r="P25" s="56">
        <f>O25/$O$25</f>
        <v>1</v>
      </c>
    </row>
    <row r="27" spans="1:22" x14ac:dyDescent="0.25">
      <c r="R27" s="17"/>
      <c r="V27" s="6"/>
    </row>
    <row r="28" spans="1:22" x14ac:dyDescent="0.25">
      <c r="F28" s="6"/>
      <c r="V28" s="6"/>
    </row>
    <row r="29" spans="1:22" x14ac:dyDescent="0.25">
      <c r="F29" s="6"/>
      <c r="R29" s="17"/>
      <c r="S29" s="6"/>
      <c r="V29" s="6"/>
    </row>
    <row r="30" spans="1:22" x14ac:dyDescent="0.25">
      <c r="R30" s="17"/>
      <c r="V30" s="6"/>
    </row>
    <row r="31" spans="1:22" x14ac:dyDescent="0.25">
      <c r="V31" s="6"/>
    </row>
    <row r="32" spans="1:22" x14ac:dyDescent="0.25">
      <c r="V32" s="6"/>
    </row>
    <row r="34" spans="1:19" x14ac:dyDescent="0.25">
      <c r="S34" s="16"/>
    </row>
    <row r="35" spans="1:19" x14ac:dyDescent="0.25">
      <c r="A35" s="7"/>
      <c r="S35" s="11"/>
    </row>
    <row r="36" spans="1:19" ht="7.5" customHeight="1" x14ac:dyDescent="0.25">
      <c r="A36" s="7" t="str">
        <f>+A7</f>
        <v>Carreteras y Caminos Rurales</v>
      </c>
      <c r="B36" s="8">
        <f>+O7</f>
        <v>11615829.439999999</v>
      </c>
      <c r="S36" s="11"/>
    </row>
    <row r="37" spans="1:19" x14ac:dyDescent="0.25">
      <c r="A37" s="7" t="str">
        <f>+A9</f>
        <v>Pavimentación de Calles</v>
      </c>
      <c r="B37" s="8">
        <f>+O9</f>
        <v>47225475.960000001</v>
      </c>
      <c r="S37" s="11"/>
    </row>
    <row r="38" spans="1:19" x14ac:dyDescent="0.25">
      <c r="A38" s="7" t="str">
        <f>+A11</f>
        <v>Ecología y Medio Ambiente</v>
      </c>
      <c r="B38" s="8">
        <f>+O11</f>
        <v>1300000</v>
      </c>
    </row>
    <row r="39" spans="1:19" x14ac:dyDescent="0.25">
      <c r="A39" s="7" t="str">
        <f>+A13</f>
        <v>Agua</v>
      </c>
      <c r="B39" s="8">
        <f>+O13</f>
        <v>4859390</v>
      </c>
    </row>
    <row r="40" spans="1:19" x14ac:dyDescent="0.25">
      <c r="A40" s="7" t="str">
        <f>+A17</f>
        <v>Desarrollo Urbano</v>
      </c>
      <c r="B40" s="9">
        <v>10441000</v>
      </c>
    </row>
    <row r="41" spans="1:19" x14ac:dyDescent="0.25">
      <c r="A41" s="7" t="s">
        <v>14</v>
      </c>
      <c r="B41" s="9">
        <v>5880813</v>
      </c>
    </row>
    <row r="42" spans="1:19" x14ac:dyDescent="0.25">
      <c r="A42" s="7" t="str">
        <f>+A19</f>
        <v>Educación</v>
      </c>
      <c r="B42" s="9">
        <v>5759441</v>
      </c>
    </row>
    <row r="43" spans="1:19" x14ac:dyDescent="0.25">
      <c r="A43" s="35" t="str">
        <f>+A15</f>
        <v>Salud</v>
      </c>
      <c r="B43" s="6">
        <f>O15</f>
        <v>0</v>
      </c>
    </row>
    <row r="44" spans="1:19" x14ac:dyDescent="0.25">
      <c r="A44" s="35" t="str">
        <f>+A23</f>
        <v>Deporte</v>
      </c>
      <c r="B44" s="6">
        <f>O23</f>
        <v>2891672.64</v>
      </c>
    </row>
    <row r="48" spans="1:19" ht="22.5" customHeight="1" x14ac:dyDescent="0.25">
      <c r="A48" s="47" t="s">
        <v>54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</row>
    <row r="49" spans="1:8" x14ac:dyDescent="0.25">
      <c r="A49" s="36" t="s">
        <v>55</v>
      </c>
    </row>
    <row r="50" spans="1:8" x14ac:dyDescent="0.25">
      <c r="A50" s="10"/>
    </row>
    <row r="52" spans="1:8" hidden="1" x14ac:dyDescent="0.25"/>
    <row r="53" spans="1:8" hidden="1" x14ac:dyDescent="0.25"/>
    <row r="54" spans="1:8" hidden="1" x14ac:dyDescent="0.25"/>
    <row r="55" spans="1:8" ht="16.5" hidden="1" thickBot="1" x14ac:dyDescent="0.3">
      <c r="B55" s="21" t="s">
        <v>17</v>
      </c>
      <c r="C55" s="20"/>
      <c r="D55" s="20"/>
      <c r="E55" s="20"/>
      <c r="F55" s="20"/>
      <c r="G55" s="20"/>
    </row>
    <row r="56" spans="1:8" ht="15.75" hidden="1" thickBot="1" x14ac:dyDescent="0.3">
      <c r="B56" s="41" t="s">
        <v>18</v>
      </c>
      <c r="C56" s="42"/>
      <c r="D56" s="42"/>
      <c r="E56" s="42"/>
      <c r="F56" s="42"/>
      <c r="G56" s="43"/>
    </row>
    <row r="57" spans="1:8" ht="24.75" hidden="1" thickBot="1" x14ac:dyDescent="0.3">
      <c r="B57" s="22" t="s">
        <v>19</v>
      </c>
      <c r="C57" s="23" t="s">
        <v>20</v>
      </c>
      <c r="D57" s="23" t="s">
        <v>21</v>
      </c>
      <c r="E57" s="23" t="s">
        <v>22</v>
      </c>
      <c r="F57" s="23" t="s">
        <v>23</v>
      </c>
      <c r="G57" s="23" t="s">
        <v>24</v>
      </c>
    </row>
    <row r="58" spans="1:8" ht="24.75" hidden="1" thickBot="1" x14ac:dyDescent="0.3">
      <c r="B58" s="24" t="s">
        <v>25</v>
      </c>
      <c r="C58" s="25" t="s">
        <v>26</v>
      </c>
      <c r="D58" s="25" t="s">
        <v>27</v>
      </c>
      <c r="E58" s="18" t="s">
        <v>48</v>
      </c>
      <c r="F58" s="27" t="s">
        <v>28</v>
      </c>
      <c r="G58" s="28" t="s">
        <v>29</v>
      </c>
      <c r="H58" s="6"/>
    </row>
    <row r="59" spans="1:8" ht="36.75" hidden="1" thickBot="1" x14ac:dyDescent="0.3">
      <c r="B59" s="24" t="s">
        <v>25</v>
      </c>
      <c r="C59" s="25" t="s">
        <v>30</v>
      </c>
      <c r="D59" s="25" t="s">
        <v>31</v>
      </c>
      <c r="E59" s="18" t="s">
        <v>47</v>
      </c>
      <c r="F59" s="27" t="s">
        <v>32</v>
      </c>
      <c r="G59" s="26" t="s">
        <v>33</v>
      </c>
      <c r="H59" s="6"/>
    </row>
    <row r="60" spans="1:8" ht="72.75" hidden="1" thickBot="1" x14ac:dyDescent="0.3">
      <c r="B60" s="24" t="s">
        <v>34</v>
      </c>
      <c r="C60" s="25" t="s">
        <v>35</v>
      </c>
      <c r="D60" s="25" t="s">
        <v>36</v>
      </c>
      <c r="E60" s="18" t="s">
        <v>46</v>
      </c>
      <c r="F60" s="27" t="s">
        <v>37</v>
      </c>
      <c r="G60" s="26" t="s">
        <v>29</v>
      </c>
      <c r="H60" s="6"/>
    </row>
    <row r="61" spans="1:8" ht="72.75" hidden="1" thickBot="1" x14ac:dyDescent="0.3">
      <c r="B61" s="24" t="s">
        <v>38</v>
      </c>
      <c r="C61" s="25" t="s">
        <v>39</v>
      </c>
      <c r="D61" s="25" t="s">
        <v>40</v>
      </c>
      <c r="E61" s="19">
        <v>40000000</v>
      </c>
      <c r="F61" s="27" t="s">
        <v>41</v>
      </c>
      <c r="G61" s="26" t="s">
        <v>29</v>
      </c>
      <c r="H61" s="6"/>
    </row>
    <row r="62" spans="1:8" ht="15.75" hidden="1" thickBot="1" x14ac:dyDescent="0.3">
      <c r="B62" s="29"/>
      <c r="C62" s="29"/>
      <c r="D62" s="29"/>
      <c r="E62" s="29"/>
      <c r="F62" s="29"/>
      <c r="G62" s="29"/>
    </row>
    <row r="63" spans="1:8" ht="15.75" hidden="1" thickBot="1" x14ac:dyDescent="0.3">
      <c r="B63" s="29"/>
      <c r="C63" s="29"/>
      <c r="D63" s="30" t="s">
        <v>42</v>
      </c>
      <c r="E63" s="31" t="s">
        <v>43</v>
      </c>
      <c r="F63" s="32" t="s">
        <v>44</v>
      </c>
      <c r="G63" s="33" t="s">
        <v>45</v>
      </c>
    </row>
    <row r="64" spans="1:8" hidden="1" x14ac:dyDescent="0.25"/>
    <row r="65" spans="5:5" hidden="1" x14ac:dyDescent="0.25">
      <c r="E65" s="34" t="e">
        <f>E58+E59+E60+E61</f>
        <v>#VALUE!</v>
      </c>
    </row>
  </sheetData>
  <mergeCells count="8">
    <mergeCell ref="B56:G56"/>
    <mergeCell ref="A1:P1"/>
    <mergeCell ref="A2:P2"/>
    <mergeCell ref="A4:A5"/>
    <mergeCell ref="O4:O5"/>
    <mergeCell ref="P4:P5"/>
    <mergeCell ref="A48:P48"/>
    <mergeCell ref="B4:N4"/>
  </mergeCells>
  <pageMargins left="0.19685039370078741" right="0.11811023622047245" top="0" bottom="0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Lopez</dc:creator>
  <cp:lastModifiedBy>Ismael Lopez</cp:lastModifiedBy>
  <cp:lastPrinted>2022-02-02T21:12:27Z</cp:lastPrinted>
  <dcterms:created xsi:type="dcterms:W3CDTF">2016-04-14T17:32:13Z</dcterms:created>
  <dcterms:modified xsi:type="dcterms:W3CDTF">2022-02-02T21:12:48Z</dcterms:modified>
</cp:coreProperties>
</file>