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rico\Downloads\"/>
    </mc:Choice>
  </mc:AlternateContent>
  <xr:revisionPtr revIDLastSave="0" documentId="13_ncr:1_{155DBA34-AFB9-4BA6-9F18-C4813E680010}" xr6:coauthVersionLast="47" xr6:coauthVersionMax="47" xr10:uidLastSave="{00000000-0000-0000-0000-000000000000}"/>
  <bookViews>
    <workbookView xWindow="-120" yWindow="-120" windowWidth="29040" windowHeight="15720" xr2:uid="{2ECA65AA-EDFC-4785-B7BA-F36E0252CA9A}"/>
  </bookViews>
  <sheets>
    <sheet name="balance" sheetId="1" r:id="rId1"/>
    <sheet name="egreso" sheetId="2" r:id="rId2"/>
    <sheet name="ingreso" sheetId="3" r:id="rId3"/>
  </sheets>
  <externalReferences>
    <externalReference r:id="rId4"/>
    <externalReference r:id="rId5"/>
  </externalReferences>
  <definedNames>
    <definedName name="_xlnm.Print_Titles" localSheetId="0">balance!$1:$1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4" i="3" l="1"/>
  <c r="M87" i="1"/>
  <c r="L87" i="1"/>
  <c r="K87" i="1"/>
  <c r="J87" i="1"/>
  <c r="I87" i="1"/>
  <c r="H87" i="1"/>
  <c r="G87" i="1"/>
  <c r="F87" i="1"/>
  <c r="E87" i="1"/>
  <c r="D87" i="1"/>
  <c r="C87" i="1"/>
  <c r="B87" i="1"/>
  <c r="D86" i="1"/>
  <c r="C86" i="1"/>
  <c r="B86" i="1"/>
  <c r="D85" i="1"/>
  <c r="C85" i="1"/>
  <c r="B85" i="1"/>
  <c r="D84" i="1"/>
  <c r="C84" i="1"/>
  <c r="B84" i="1"/>
  <c r="D74" i="1"/>
  <c r="C74" i="1"/>
  <c r="D72" i="1"/>
  <c r="C72" i="1"/>
  <c r="B72" i="1"/>
  <c r="D70" i="1"/>
  <c r="H70" i="1" s="1"/>
  <c r="C70" i="1"/>
  <c r="C68" i="1" s="1"/>
  <c r="D69" i="1"/>
  <c r="C69" i="1"/>
  <c r="B69" i="1"/>
  <c r="B68" i="1" s="1"/>
  <c r="B66" i="1"/>
  <c r="B76" i="1" s="1"/>
  <c r="B78" i="1" s="1"/>
  <c r="D59" i="1"/>
  <c r="C59" i="1"/>
  <c r="D57" i="1"/>
  <c r="C57" i="1"/>
  <c r="B57" i="1"/>
  <c r="D55" i="1"/>
  <c r="C55" i="1"/>
  <c r="C53" i="1" s="1"/>
  <c r="B55" i="1"/>
  <c r="B53" i="1" s="1"/>
  <c r="D54" i="1"/>
  <c r="D53" i="1" s="1"/>
  <c r="C54" i="1"/>
  <c r="B54" i="1"/>
  <c r="B51" i="1"/>
  <c r="B61" i="1" s="1"/>
  <c r="B63" i="1" s="1"/>
  <c r="D47" i="1"/>
  <c r="D13" i="1" s="1"/>
  <c r="C47" i="1"/>
  <c r="C13" i="1" s="1"/>
  <c r="B47" i="1"/>
  <c r="B13" i="1" s="1"/>
  <c r="B10" i="1" s="1"/>
  <c r="B23" i="1" s="1"/>
  <c r="B25" i="1" s="1"/>
  <c r="B27" i="1" s="1"/>
  <c r="B35" i="1" s="1"/>
  <c r="H44" i="1"/>
  <c r="G44" i="1"/>
  <c r="D43" i="1"/>
  <c r="C43" i="1"/>
  <c r="B43" i="1"/>
  <c r="L40" i="1"/>
  <c r="K40" i="1"/>
  <c r="D39" i="1"/>
  <c r="C39" i="1"/>
  <c r="B39" i="1"/>
  <c r="H33" i="1"/>
  <c r="G33" i="1"/>
  <c r="H32" i="1"/>
  <c r="G32" i="1"/>
  <c r="D31" i="1"/>
  <c r="C31" i="1"/>
  <c r="B31" i="1"/>
  <c r="H21" i="1"/>
  <c r="G21" i="1"/>
  <c r="H20" i="1"/>
  <c r="G20" i="1"/>
  <c r="D19" i="1"/>
  <c r="C19" i="1"/>
  <c r="B19" i="1"/>
  <c r="H17" i="1"/>
  <c r="G17" i="1"/>
  <c r="H16" i="1"/>
  <c r="G16" i="1"/>
  <c r="D15" i="1"/>
  <c r="C15" i="1"/>
  <c r="B15" i="1"/>
  <c r="D12" i="1"/>
  <c r="L12" i="1" s="1"/>
  <c r="C12" i="1"/>
  <c r="C66" i="1" s="1"/>
  <c r="C76" i="1" s="1"/>
  <c r="C78" i="1" s="1"/>
  <c r="D11" i="1"/>
  <c r="L11" i="1" s="1"/>
  <c r="C11" i="1"/>
  <c r="K11" i="1" s="1"/>
  <c r="D51" i="1" l="1"/>
  <c r="D61" i="1" s="1"/>
  <c r="D63" i="1" s="1"/>
  <c r="K12" i="1"/>
  <c r="C51" i="1"/>
  <c r="C10" i="1"/>
  <c r="C23" i="1" s="1"/>
  <c r="C25" i="1" s="1"/>
  <c r="C27" i="1" s="1"/>
  <c r="C35" i="1" s="1"/>
  <c r="C61" i="1"/>
  <c r="C63" i="1" s="1"/>
  <c r="D66" i="1"/>
  <c r="D10" i="1"/>
  <c r="D23" i="1" s="1"/>
  <c r="D25" i="1" s="1"/>
  <c r="D27" i="1" s="1"/>
  <c r="D35" i="1" s="1"/>
  <c r="D68" i="1"/>
  <c r="G70" i="1"/>
  <c r="D76" i="1" l="1"/>
  <c r="D78" i="1" s="1"/>
</calcChain>
</file>

<file path=xl/sharedStrings.xml><?xml version="1.0" encoding="utf-8"?>
<sst xmlns="http://schemas.openxmlformats.org/spreadsheetml/2006/main" count="178" uniqueCount="132">
  <si>
    <t>Formato 4 Balance Presupuestario - LDF</t>
  </si>
  <si>
    <t>Gobierno del Estado de Chihuahua</t>
  </si>
  <si>
    <t>Balance Presupuestario - LDF</t>
  </si>
  <si>
    <t>(PESOS)</t>
  </si>
  <si>
    <t xml:space="preserve">Concepto 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</si>
  <si>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</si>
  <si>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</si>
  <si>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</si>
  <si>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</si>
  <si>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</si>
  <si>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</si>
  <si>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</si>
  <si>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</si>
  <si>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</si>
  <si>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</si>
  <si>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</si>
  <si>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</si>
  <si>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</si>
  <si>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</si>
  <si>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</si>
  <si>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</si>
  <si>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</si>
  <si>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</si>
  <si>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</si>
  <si>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</si>
  <si>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</si>
  <si>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</si>
  <si>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</si>
  <si>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</si>
  <si>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</si>
  <si>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</si>
  <si>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</si>
  <si>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</si>
  <si>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</si>
  <si>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</si>
  <si>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</si>
  <si>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</si>
  <si>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</si>
  <si>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</si>
  <si>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</si>
  <si>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VII. Balance Presupuestario de Recursos Etiquetados (VII = A2 + A3.2 – B2 + C2)</t>
  </si>
  <si>
    <t>VIII. Balance Presupuestario de Recursos Etiquetados sin Financiamiento Neto (VIII = VII – A3.2)</t>
  </si>
  <si>
    <t>CONFIRMACION</t>
  </si>
  <si>
    <t>TR 1</t>
  </si>
  <si>
    <t>TR 2</t>
  </si>
  <si>
    <t>TOTAL REPORTE</t>
  </si>
  <si>
    <t>VARIACIÓN</t>
  </si>
  <si>
    <t>Etiquetas de fila</t>
  </si>
  <si>
    <t>Suma de APROBADO</t>
  </si>
  <si>
    <t>Suma de DEVENGADO</t>
  </si>
  <si>
    <t xml:space="preserve">Suma de PAGADO </t>
  </si>
  <si>
    <t>1 NO ETIQUETADOS</t>
  </si>
  <si>
    <t>AMORTIZACION</t>
  </si>
  <si>
    <t>EJERCICIOS ANTERIORES</t>
  </si>
  <si>
    <t>GASTOS</t>
  </si>
  <si>
    <t>2 ETIQUETADOS</t>
  </si>
  <si>
    <t>Total general</t>
  </si>
  <si>
    <t>COSTO FINANCIERO</t>
  </si>
  <si>
    <t>(en blanco)</t>
  </si>
  <si>
    <t>Estado Analítico de Ingresos Detallado - LDF</t>
  </si>
  <si>
    <t>Del 1 de Enero  al 30 de Septiembre de 2025</t>
  </si>
  <si>
    <t>XXGLRP103</t>
  </si>
  <si>
    <t>(Pesos)</t>
  </si>
  <si>
    <t>Estimado</t>
  </si>
  <si>
    <t>Ampliaciones/ Reducciones</t>
  </si>
  <si>
    <t>Modificado</t>
  </si>
  <si>
    <t>Recaudado</t>
  </si>
  <si>
    <t>Diferencia</t>
  </si>
  <si>
    <t>Ingresos de Libre Disposición</t>
  </si>
  <si>
    <t>  Impuestos</t>
  </si>
  <si>
    <t>  Cuotas y Aportaciones de Seguridad Social</t>
  </si>
  <si>
    <t>  Contribuciones de Mejoras</t>
  </si>
  <si>
    <t>  Derechos</t>
  </si>
  <si>
    <t>  Productos</t>
  </si>
  <si>
    <t>  Aprovechamientos</t>
  </si>
  <si>
    <t>  Ingresos por Ventas de Bienes y Servicios</t>
  </si>
  <si>
    <t xml:space="preserve">  Participaciones </t>
  </si>
  <si>
    <t>      Fondo General de Participaciones</t>
  </si>
  <si>
    <t>      Fondo de Fomento Municipal</t>
  </si>
  <si>
    <t>      Fondo de Fiscalización y Recaudación</t>
  </si>
  <si>
    <t>      Fondo de Compensación</t>
  </si>
  <si>
    <t>      Fondo de Extracción de Hidrocarburos</t>
  </si>
  <si>
    <t>      Impuesto Especial Sobre Producción y Servicios</t>
  </si>
  <si>
    <t>      0.136% de la Recaudación Federal Participable</t>
  </si>
  <si>
    <t>      3.17% Sobre Extracción de Petróleo</t>
  </si>
  <si>
    <t>      Gasolinas y Diésel</t>
  </si>
  <si>
    <t>      Fondo del Impuesto Sobre la Renta</t>
  </si>
  <si>
    <t>      Fondo de Estabilización de los Ingresos de las Entidades Federativas</t>
  </si>
  <si>
    <t>  Incentivos Derivados de la Colaboración Fiscal</t>
  </si>
  <si>
    <t>      Tenencia o Uso de Vehículos</t>
  </si>
  <si>
    <t>      Fondo de Compensación ISAN</t>
  </si>
  <si>
    <t>      Impuesto sobre Autómoviles Nuevos</t>
  </si>
  <si>
    <t>      Fondo de Compensación de Repecos-Intermedios</t>
  </si>
  <si>
    <t>      Otros Incentivos Económicos</t>
  </si>
  <si>
    <t>  Transferencias</t>
  </si>
  <si>
    <t>  Convenios</t>
  </si>
  <si>
    <t>      Otros Convenios y Subsidios</t>
  </si>
  <si>
    <t xml:space="preserve">  Otros Ingresos de Libre Disposición </t>
  </si>
  <si>
    <t>      Participaciones en Ingresos Locales</t>
  </si>
  <si>
    <t>      Otros Ingresos de Libre Disposición</t>
  </si>
  <si>
    <t>            Total de Ingresos de Libre Disposición</t>
  </si>
  <si>
    <t>Ingresos Excedentes de Ingresos de Libre Disposición</t>
  </si>
  <si>
    <t>Transferencias Federales Etiquetadas</t>
  </si>
  <si>
    <t>  Aportaciones</t>
  </si>
  <si>
    <t>      Fondo de Aportaciones para la Nómina Educativa y Gasto Operativo</t>
  </si>
  <si>
    <t>      Fondo de Aportaciones para los Servicios de Salud</t>
  </si>
  <si>
    <t>      Fondo de Aportaciones para la Infraestructura Social</t>
  </si>
  <si>
    <t>      Fondo de Aportaciones para el Fortalecimiento de los Municipios y de las Demarcaciones Territoriales del Distrito Federal</t>
  </si>
  <si>
    <t>      Fondo de Aportaciones Múltiples</t>
  </si>
  <si>
    <t>      Fondo de Aportaciones para la Educación Tecnológica y de Adultos</t>
  </si>
  <si>
    <t>      Fondo de Aportaciones para la Seguridad Pública de los Estados y del Distrito Federal</t>
  </si>
  <si>
    <t>      Fondo de Aportaciones para el Fortalecimiento de las Entidades Federativas</t>
  </si>
  <si>
    <t>      Convenios de Protección Social en Salud</t>
  </si>
  <si>
    <t>      Convenios de Descentralización</t>
  </si>
  <si>
    <t>      Convenios de Reasignación</t>
  </si>
  <si>
    <t>  Fondos Distintos de Aportaciones</t>
  </si>
  <si>
    <t>      Fondo para Entidades Federativas y Municipios Productores de Hidrocarburos</t>
  </si>
  <si>
    <t>      Fondo Minero</t>
  </si>
  <si>
    <t>  Transferencias, Subsidios y Subvenciones, y Pensiones y Jubilaciones</t>
  </si>
  <si>
    <t>  Otras Transferencias Federales Etiquetadas</t>
  </si>
  <si>
    <t>            Total de Transferencias Federales Etiquetadas</t>
  </si>
  <si>
    <t>Ingresos Derivados de Financiamientos</t>
  </si>
  <si>
    <t>      Ingresos Derivados de Financiamientos</t>
  </si>
  <si>
    <t>            Total de Ingresos</t>
  </si>
  <si>
    <t>Datos Informativos</t>
  </si>
  <si>
    <t>      Ingresos Derivados de Financiamientos con Fuente de Pago de Ingresos de Libre Disposición</t>
  </si>
  <si>
    <t>      Ingresos Derivados de Financiamientos con Fuente de Pago de Transferencias Federales Etiquetadas</t>
  </si>
  <si>
    <t>¹ Los ingresos excedentes se presentan para efectos de cumplimiento de la Ley General de Contabilidad Gubernamental y el importe reflejado debe ser siempre mayor a cero</t>
  </si>
  <si>
    <t>Bajo protesta de decir la verdad declaramos que los Estados Financieros y sus Notas son razonablemente correctos y responsabilidad del emisor.</t>
  </si>
  <si>
    <t>ING. ARTURO FUENTES VELEZ</t>
  </si>
  <si>
    <t>SECRETARIO DE HACIENDA</t>
  </si>
  <si>
    <t>Del 1 de Enero al 30 de Septiembre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</si>
</sst>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6"/>
      <color rgb="FF000000"/>
      <name val="Arial"/>
      <family val="2"/>
    </font>
    <font>
      <sz val="7"/>
      <color rgb="FF000000"/>
      <name val="Arial"/>
      <family val="2"/>
    </font>
    <font>
      <b/>
      <sz val="7.5"/>
      <color rgb="FF3131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3" fontId="0" fillId="0" borderId="1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43" fontId="3" fillId="3" borderId="0" xfId="1" applyFont="1" applyFill="1" applyAlignment="1">
      <alignment horizontal="right" vertical="top" wrapText="1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11" xfId="0" applyFont="1" applyBorder="1" applyAlignment="1">
      <alignment vertical="center" wrapText="1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43" fontId="2" fillId="0" borderId="11" xfId="1" applyFont="1" applyBorder="1" applyAlignment="1">
      <alignment vertical="center"/>
    </xf>
    <xf numFmtId="43" fontId="0" fillId="0" borderId="11" xfId="1" applyFont="1" applyFill="1" applyBorder="1" applyAlignment="1">
      <alignment vertical="center"/>
    </xf>
    <xf numFmtId="43" fontId="2" fillId="0" borderId="13" xfId="0" applyNumberFormat="1" applyFont="1" applyBorder="1"/>
    <xf numFmtId="164" fontId="0" fillId="0" borderId="11" xfId="1" applyNumberFormat="1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9" xfId="0" applyNumberFormat="1" applyFont="1" applyBorder="1" applyAlignment="1">
      <alignment vertical="center"/>
    </xf>
    <xf numFmtId="43" fontId="4" fillId="3" borderId="0" xfId="1" applyFont="1" applyFill="1" applyAlignment="1">
      <alignment horizontal="right" vertical="top" wrapText="1"/>
    </xf>
    <xf numFmtId="164" fontId="0" fillId="0" borderId="0" xfId="1" applyNumberFormat="1" applyFont="1" applyAlignment="1">
      <alignment vertical="center"/>
    </xf>
    <xf numFmtId="164" fontId="0" fillId="0" borderId="11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11" xfId="1" applyNumberFormat="1" applyFont="1" applyBorder="1" applyAlignment="1">
      <alignment horizontal="right" vertical="center"/>
    </xf>
    <xf numFmtId="164" fontId="0" fillId="0" borderId="11" xfId="0" applyNumberForma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43" fontId="0" fillId="4" borderId="0" xfId="0" applyNumberFormat="1" applyFill="1"/>
    <xf numFmtId="0" fontId="2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3" fontId="2" fillId="5" borderId="16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5" borderId="13" xfId="0" applyFont="1" applyFill="1" applyBorder="1"/>
    <xf numFmtId="0" fontId="2" fillId="0" borderId="13" xfId="0" applyFont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0" borderId="0" xfId="0" applyFont="1" applyAlignment="1">
      <alignment horizontal="left" indent="1"/>
    </xf>
    <xf numFmtId="43" fontId="2" fillId="0" borderId="0" xfId="0" applyNumberFormat="1" applyFont="1"/>
    <xf numFmtId="0" fontId="0" fillId="3" borderId="0" xfId="0" applyFill="1" applyAlignment="1">
      <alignment vertical="top" wrapText="1"/>
    </xf>
    <xf numFmtId="0" fontId="3" fillId="6" borderId="0" xfId="0" applyFont="1" applyFill="1" applyAlignment="1">
      <alignment vertical="top" wrapText="1"/>
    </xf>
    <xf numFmtId="0" fontId="3" fillId="6" borderId="17" xfId="0" applyFont="1" applyFill="1" applyBorder="1" applyAlignment="1">
      <alignment horizontal="right" vertical="top" wrapText="1"/>
    </xf>
    <xf numFmtId="0" fontId="3" fillId="6" borderId="18" xfId="0" applyFont="1" applyFill="1" applyBorder="1" applyAlignment="1">
      <alignment horizontal="right" vertical="top" wrapText="1"/>
    </xf>
    <xf numFmtId="0" fontId="3" fillId="6" borderId="19" xfId="0" applyFont="1" applyFill="1" applyBorder="1" applyAlignment="1">
      <alignment horizontal="right" vertical="top" wrapText="1"/>
    </xf>
    <xf numFmtId="0" fontId="3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3" fontId="4" fillId="3" borderId="0" xfId="0" applyNumberFormat="1" applyFont="1" applyFill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3" fontId="3" fillId="3" borderId="0" xfId="0" applyNumberFormat="1" applyFont="1" applyFill="1" applyAlignment="1">
      <alignment horizontal="right" vertical="top" wrapText="1"/>
    </xf>
    <xf numFmtId="0" fontId="3" fillId="3" borderId="0" xfId="0" applyFont="1" applyFill="1" applyAlignment="1">
      <alignment horizontal="right" vertical="top" wrapText="1"/>
    </xf>
    <xf numFmtId="3" fontId="0" fillId="0" borderId="0" xfId="0" applyNumberFormat="1"/>
    <xf numFmtId="0" fontId="9" fillId="0" borderId="0" xfId="0" applyFont="1"/>
    <xf numFmtId="0" fontId="9" fillId="3" borderId="20" xfId="0" applyFont="1" applyFill="1" applyBorder="1" applyAlignment="1">
      <alignment horizontal="center" vertical="top" wrapText="1"/>
    </xf>
    <xf numFmtId="0" fontId="0" fillId="3" borderId="20" xfId="0" applyFill="1" applyBorder="1" applyAlignment="1">
      <alignment vertical="top" wrapText="1"/>
    </xf>
    <xf numFmtId="0" fontId="9" fillId="3" borderId="0" xfId="0" applyFont="1" applyFill="1" applyAlignment="1">
      <alignment horizontal="center" vertical="top" wrapText="1"/>
    </xf>
    <xf numFmtId="0" fontId="10" fillId="0" borderId="0" xfId="0" applyFont="1"/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a\ErickaGarciaUnzip\Erika\EJERCICIOS\2025\TRIMESTRALES\3ER.%20TRIM\Situacion%20financiera%20septiembre2025%20161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a\ErickaGarciaUnzip\Erika\EJERCICIOS\2025\TRIMESTRALES\1ER.%20TRIM\balancepptario1ER%20TRIM%202025%202304202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egreso"/>
      <sheetName val="ingreso"/>
      <sheetName val="PR_Situacion_Financiera_Estruc_"/>
    </sheetNames>
    <sheetDataSet>
      <sheetData sheetId="0"/>
      <sheetData sheetId="1"/>
      <sheetData sheetId="2">
        <row r="41">
          <cell r="E41">
            <v>54611184081</v>
          </cell>
          <cell r="F41">
            <v>54611184081</v>
          </cell>
        </row>
        <row r="63">
          <cell r="E63">
            <v>27406617964</v>
          </cell>
          <cell r="F63">
            <v>27406617964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"/>
      <sheetName val="egreso"/>
      <sheetName val="INGRES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5BF2-1A1C-4530-A766-3D9825963480}">
  <dimension ref="A1:M87"/>
  <sheetViews>
    <sheetView tabSelected="1" zoomScaleNormal="100" zoomScaleSheetLayoutView="100" workbookViewId="0">
      <selection activeCell="A20" sqref="A20"/>
    </sheetView>
  </sheetViews>
  <sheetFormatPr baseColWidth="10" defaultColWidth="11.42578125" defaultRowHeight="15" x14ac:dyDescent="0.25"/>
  <cols>
    <col min="1" max="1" width="47.85546875" style="41" customWidth="1"/>
    <col min="2" max="2" width="20.42578125" style="1" customWidth="1"/>
    <col min="3" max="3" width="19.140625" style="1" bestFit="1" customWidth="1"/>
    <col min="4" max="4" width="19" style="1" customWidth="1"/>
    <col min="5" max="6" width="17.85546875" style="1" hidden="1" customWidth="1"/>
    <col min="7" max="8" width="0" style="1" hidden="1" customWidth="1"/>
    <col min="9" max="10" width="14.7109375" style="1" hidden="1" customWidth="1"/>
    <col min="11" max="13" width="0" style="1" hidden="1" customWidth="1"/>
    <col min="14" max="16384" width="11.42578125" style="1"/>
  </cols>
  <sheetData>
    <row r="1" spans="1:12" x14ac:dyDescent="0.25">
      <c r="A1" s="71" t="s">
        <v>0</v>
      </c>
      <c r="B1" s="71"/>
      <c r="C1" s="71"/>
      <c r="D1" s="71"/>
    </row>
    <row r="2" spans="1:12" x14ac:dyDescent="0.25">
      <c r="A2" s="2"/>
      <c r="B2" s="2"/>
      <c r="C2" s="2"/>
      <c r="D2" s="2"/>
    </row>
    <row r="3" spans="1:12" x14ac:dyDescent="0.25">
      <c r="A3" s="72" t="s">
        <v>1</v>
      </c>
      <c r="B3" s="73"/>
      <c r="C3" s="73"/>
      <c r="D3" s="74"/>
    </row>
    <row r="4" spans="1:12" x14ac:dyDescent="0.25">
      <c r="A4" s="75" t="s">
        <v>2</v>
      </c>
      <c r="B4" s="76"/>
      <c r="C4" s="76"/>
      <c r="D4" s="77"/>
    </row>
    <row r="5" spans="1:12" x14ac:dyDescent="0.25">
      <c r="A5" s="75" t="s">
        <v>131</v>
      </c>
      <c r="B5" s="76"/>
      <c r="C5" s="76"/>
      <c r="D5" s="77"/>
    </row>
    <row r="6" spans="1:12" x14ac:dyDescent="0.25">
      <c r="A6" s="78" t="s">
        <v>3</v>
      </c>
      <c r="B6" s="79"/>
      <c r="C6" s="79"/>
      <c r="D6" s="80"/>
    </row>
    <row r="8" spans="1:12" s="3" customFormat="1" x14ac:dyDescent="0.25">
      <c r="A8" s="67" t="s">
        <v>4</v>
      </c>
      <c r="B8" s="69" t="s">
        <v>5</v>
      </c>
      <c r="C8" s="69" t="s">
        <v>6</v>
      </c>
      <c r="D8" s="69" t="s">
        <v>7</v>
      </c>
    </row>
    <row r="9" spans="1:12" s="3" customFormat="1" ht="15" customHeight="1" x14ac:dyDescent="0.25">
      <c r="A9" s="68"/>
      <c r="B9" s="70"/>
      <c r="C9" s="70"/>
      <c r="D9" s="70"/>
    </row>
    <row r="10" spans="1:12" x14ac:dyDescent="0.25">
      <c r="A10" s="4" t="s">
        <v>8</v>
      </c>
      <c r="B10" s="5">
        <f>SUM(B11:B13)</f>
        <v>107091918841.06</v>
      </c>
      <c r="C10" s="5">
        <f>SUM(C11:C13)</f>
        <v>83137723832.399994</v>
      </c>
      <c r="D10" s="5">
        <f>SUM(D11:D13)</f>
        <v>83137723832.399994</v>
      </c>
    </row>
    <row r="11" spans="1:12" x14ac:dyDescent="0.25">
      <c r="A11" s="6" t="s">
        <v>9</v>
      </c>
      <c r="B11" s="7">
        <v>69945662735</v>
      </c>
      <c r="C11" s="7">
        <f>++[1]ingreso!E41</f>
        <v>54611184081</v>
      </c>
      <c r="D11" s="7">
        <f>++[1]ingreso!F41</f>
        <v>54611184081</v>
      </c>
      <c r="E11" s="8"/>
      <c r="I11" s="9">
        <v>67417569164</v>
      </c>
      <c r="J11" s="9">
        <v>67417569164</v>
      </c>
      <c r="K11" s="8">
        <f>++I11-C11</f>
        <v>12806385083</v>
      </c>
      <c r="L11" s="8">
        <f>++J11-D11</f>
        <v>12806385083</v>
      </c>
    </row>
    <row r="12" spans="1:12" x14ac:dyDescent="0.25">
      <c r="A12" s="6" t="s">
        <v>10</v>
      </c>
      <c r="B12" s="7">
        <v>35874607919</v>
      </c>
      <c r="C12" s="7">
        <f>++[1]ingreso!E63</f>
        <v>27406617964</v>
      </c>
      <c r="D12" s="7">
        <f>++[1]ingreso!F63</f>
        <v>27406617964</v>
      </c>
      <c r="E12" s="8"/>
      <c r="I12" s="9">
        <v>36803603880</v>
      </c>
      <c r="J12" s="9">
        <v>36803603880</v>
      </c>
      <c r="K12" s="8">
        <f>++I12-C12</f>
        <v>9396985916</v>
      </c>
      <c r="L12" s="8">
        <f>++J12-D12</f>
        <v>9396985916</v>
      </c>
    </row>
    <row r="13" spans="1:12" x14ac:dyDescent="0.25">
      <c r="A13" s="6" t="s">
        <v>11</v>
      </c>
      <c r="B13" s="7">
        <f>B47</f>
        <v>1271648187.0599999</v>
      </c>
      <c r="C13" s="7">
        <f>C47</f>
        <v>1119921787.3999996</v>
      </c>
      <c r="D13" s="7">
        <f>D47</f>
        <v>1119921787.3999996</v>
      </c>
    </row>
    <row r="14" spans="1:12" x14ac:dyDescent="0.25">
      <c r="A14" s="6"/>
      <c r="B14" s="10"/>
      <c r="C14" s="10"/>
      <c r="D14" s="11"/>
    </row>
    <row r="15" spans="1:12" x14ac:dyDescent="0.25">
      <c r="A15" s="12" t="s">
        <v>12</v>
      </c>
      <c r="B15" s="5">
        <f>SUM(B16:B17)</f>
        <v>107091918841.0798</v>
      </c>
      <c r="C15" s="5">
        <f>SUM(C16:C17)</f>
        <v>82271577592.800308</v>
      </c>
      <c r="D15" s="5">
        <f>SUM(D16:D17)</f>
        <v>80268050808.050293</v>
      </c>
    </row>
    <row r="16" spans="1:12" ht="30" x14ac:dyDescent="0.25">
      <c r="A16" s="6" t="s">
        <v>13</v>
      </c>
      <c r="B16" s="7">
        <v>71217310922.079803</v>
      </c>
      <c r="C16" s="7">
        <v>55385879803.280296</v>
      </c>
      <c r="D16" s="7">
        <v>53400976119.380287</v>
      </c>
      <c r="E16" s="13">
        <v>50173204403.920158</v>
      </c>
      <c r="F16" s="13">
        <v>49092770453.060249</v>
      </c>
      <c r="G16" s="14">
        <f t="shared" ref="G16:H17" si="0">++C16-E16</f>
        <v>5212675399.3601379</v>
      </c>
      <c r="H16" s="14">
        <f t="shared" si="0"/>
        <v>4308205666.3200378</v>
      </c>
      <c r="I16" s="3"/>
    </row>
    <row r="17" spans="1:8" ht="30" x14ac:dyDescent="0.25">
      <c r="A17" s="6" t="s">
        <v>14</v>
      </c>
      <c r="B17" s="7">
        <v>35874607919</v>
      </c>
      <c r="C17" s="7">
        <v>26885697789.520012</v>
      </c>
      <c r="D17" s="7">
        <v>26867074688.67001</v>
      </c>
      <c r="E17" s="13">
        <v>25817509217.560028</v>
      </c>
      <c r="F17" s="13">
        <v>25798707513.48003</v>
      </c>
      <c r="G17" s="14">
        <f t="shared" si="0"/>
        <v>1068188571.9599838</v>
      </c>
      <c r="H17" s="14">
        <f t="shared" si="0"/>
        <v>1068367175.1899796</v>
      </c>
    </row>
    <row r="18" spans="1:8" x14ac:dyDescent="0.25">
      <c r="A18" s="6"/>
      <c r="B18" s="10"/>
      <c r="C18" s="10"/>
      <c r="D18" s="11"/>
    </row>
    <row r="19" spans="1:8" x14ac:dyDescent="0.25">
      <c r="A19" s="12" t="s">
        <v>15</v>
      </c>
      <c r="B19" s="5">
        <f>++B20+B21</f>
        <v>0</v>
      </c>
      <c r="C19" s="5">
        <f>++C20+C21</f>
        <v>1371111498.2800004</v>
      </c>
      <c r="D19" s="5">
        <f>++D20+D21</f>
        <v>1336745762.5000007</v>
      </c>
    </row>
    <row r="20" spans="1:8" ht="30" x14ac:dyDescent="0.25">
      <c r="A20" s="6" t="s">
        <v>16</v>
      </c>
      <c r="B20" s="7"/>
      <c r="C20" s="7">
        <v>1195124379.9800005</v>
      </c>
      <c r="D20" s="7">
        <v>1160758644.2000008</v>
      </c>
      <c r="E20" s="13">
        <v>412420847.65999967</v>
      </c>
      <c r="F20" s="13">
        <v>412420847.65999967</v>
      </c>
      <c r="G20" s="14">
        <f>++C20-E20</f>
        <v>782703532.32000089</v>
      </c>
      <c r="H20" s="14">
        <f>++D20-F20</f>
        <v>748337796.54000115</v>
      </c>
    </row>
    <row r="21" spans="1:8" ht="30" customHeight="1" x14ac:dyDescent="0.25">
      <c r="A21" s="6" t="s">
        <v>17</v>
      </c>
      <c r="B21" s="7">
        <v>0</v>
      </c>
      <c r="C21" s="7">
        <v>175987118.29999995</v>
      </c>
      <c r="D21" s="7">
        <v>175987118.29999995</v>
      </c>
      <c r="E21" s="13">
        <v>121621216.42</v>
      </c>
      <c r="F21" s="13">
        <v>121621216.42</v>
      </c>
      <c r="G21" s="14">
        <f>++C21-E21</f>
        <v>54365901.879999951</v>
      </c>
      <c r="H21" s="14">
        <f>++D21-F21</f>
        <v>54365901.879999951</v>
      </c>
    </row>
    <row r="22" spans="1:8" x14ac:dyDescent="0.25">
      <c r="A22" s="6"/>
      <c r="B22" s="5"/>
      <c r="C22" s="7"/>
      <c r="D22" s="7"/>
    </row>
    <row r="23" spans="1:8" x14ac:dyDescent="0.25">
      <c r="A23" s="12" t="s">
        <v>18</v>
      </c>
      <c r="B23" s="5">
        <f>++B10-B15+B19</f>
        <v>-1.9805908203125E-2</v>
      </c>
      <c r="C23" s="5">
        <f>++C10-C15+C19</f>
        <v>2237257737.8796864</v>
      </c>
      <c r="D23" s="5">
        <f>++D10-D15+D19</f>
        <v>4206418786.8497019</v>
      </c>
    </row>
    <row r="24" spans="1:8" x14ac:dyDescent="0.25">
      <c r="A24" s="12"/>
      <c r="B24" s="10"/>
      <c r="C24" s="10"/>
      <c r="D24" s="11"/>
    </row>
    <row r="25" spans="1:8" ht="30" x14ac:dyDescent="0.25">
      <c r="A25" s="12" t="s">
        <v>19</v>
      </c>
      <c r="B25" s="5">
        <f>++B23-B13</f>
        <v>-1271648187.0798059</v>
      </c>
      <c r="C25" s="5">
        <f>++C23-C13</f>
        <v>1117335950.4796867</v>
      </c>
      <c r="D25" s="5">
        <f>++D23-D13</f>
        <v>3086496999.4497023</v>
      </c>
    </row>
    <row r="26" spans="1:8" x14ac:dyDescent="0.25">
      <c r="A26" s="12"/>
      <c r="B26" s="10"/>
      <c r="C26" s="10"/>
      <c r="D26" s="11"/>
    </row>
    <row r="27" spans="1:8" ht="30" x14ac:dyDescent="0.25">
      <c r="A27" s="12" t="s">
        <v>20</v>
      </c>
      <c r="B27" s="5">
        <f>++B25-B19</f>
        <v>-1271648187.0798059</v>
      </c>
      <c r="C27" s="5">
        <f>++C25-C19</f>
        <v>-253775547.80031371</v>
      </c>
      <c r="D27" s="5">
        <f>++D25-D19</f>
        <v>1749751236.9497015</v>
      </c>
    </row>
    <row r="28" spans="1:8" x14ac:dyDescent="0.25">
      <c r="A28" s="15"/>
      <c r="B28" s="16"/>
      <c r="C28" s="16"/>
      <c r="D28" s="17"/>
    </row>
    <row r="29" spans="1:8" x14ac:dyDescent="0.25">
      <c r="A29" s="18"/>
    </row>
    <row r="30" spans="1:8" s="3" customFormat="1" x14ac:dyDescent="0.25">
      <c r="A30" s="19" t="s">
        <v>21</v>
      </c>
      <c r="B30" s="20" t="s">
        <v>22</v>
      </c>
      <c r="C30" s="20" t="s">
        <v>6</v>
      </c>
      <c r="D30" s="20" t="s">
        <v>23</v>
      </c>
    </row>
    <row r="31" spans="1:8" ht="30" x14ac:dyDescent="0.25">
      <c r="A31" s="12" t="s">
        <v>24</v>
      </c>
      <c r="B31" s="5">
        <f>SUM(B32:B33)</f>
        <v>5715268310.8699989</v>
      </c>
      <c r="C31" s="21">
        <f>SUM(C32:C33)</f>
        <v>2860608237.1799979</v>
      </c>
      <c r="D31" s="21">
        <f>SUM(D32:D33)</f>
        <v>2860596637.1799979</v>
      </c>
    </row>
    <row r="32" spans="1:8" ht="30" x14ac:dyDescent="0.25">
      <c r="A32" s="6" t="s">
        <v>25</v>
      </c>
      <c r="B32" s="7">
        <v>5715268310.8699989</v>
      </c>
      <c r="C32" s="22">
        <v>2793825464.1599979</v>
      </c>
      <c r="D32" s="22">
        <v>2793813864.1599979</v>
      </c>
      <c r="E32" s="23">
        <v>3133545405.3500023</v>
      </c>
      <c r="F32" s="23">
        <v>3133545405.3500023</v>
      </c>
      <c r="G32" s="14">
        <f t="shared" ref="G32:H33" si="1">++C32-E32</f>
        <v>-339719941.19000435</v>
      </c>
      <c r="H32" s="14">
        <f t="shared" si="1"/>
        <v>-339731541.19000435</v>
      </c>
    </row>
    <row r="33" spans="1:12" ht="30" x14ac:dyDescent="0.25">
      <c r="A33" s="6" t="s">
        <v>26</v>
      </c>
      <c r="B33" s="24"/>
      <c r="C33" s="22">
        <v>66782773.019999988</v>
      </c>
      <c r="D33" s="22">
        <v>66782773.019999988</v>
      </c>
      <c r="E33" s="23">
        <v>63822404.179999955</v>
      </c>
      <c r="F33" s="23">
        <v>63822404.179999955</v>
      </c>
      <c r="G33" s="14">
        <f t="shared" si="1"/>
        <v>2960368.8400000334</v>
      </c>
      <c r="H33" s="14">
        <f t="shared" si="1"/>
        <v>2960368.8400000334</v>
      </c>
    </row>
    <row r="34" spans="1:12" x14ac:dyDescent="0.25">
      <c r="A34" s="25"/>
      <c r="B34" s="10"/>
      <c r="C34" s="10"/>
      <c r="D34" s="10"/>
    </row>
    <row r="35" spans="1:12" x14ac:dyDescent="0.25">
      <c r="A35" s="12" t="s">
        <v>27</v>
      </c>
      <c r="B35" s="5">
        <f>++B27+B31</f>
        <v>4443620123.7901936</v>
      </c>
      <c r="C35" s="5">
        <f>++C27+C31</f>
        <v>2606832689.3796844</v>
      </c>
      <c r="D35" s="5">
        <f>++D27+D31</f>
        <v>4610347874.1296997</v>
      </c>
    </row>
    <row r="36" spans="1:12" x14ac:dyDescent="0.25">
      <c r="A36" s="15"/>
      <c r="B36" s="16"/>
      <c r="C36" s="16"/>
      <c r="D36" s="16"/>
    </row>
    <row r="37" spans="1:12" x14ac:dyDescent="0.25">
      <c r="A37" s="18"/>
    </row>
    <row r="38" spans="1:12" s="29" customFormat="1" x14ac:dyDescent="0.25">
      <c r="A38" s="26" t="s">
        <v>21</v>
      </c>
      <c r="B38" s="27" t="s">
        <v>28</v>
      </c>
      <c r="C38" s="20" t="s">
        <v>6</v>
      </c>
      <c r="D38" s="28" t="s">
        <v>7</v>
      </c>
    </row>
    <row r="39" spans="1:12" x14ac:dyDescent="0.25">
      <c r="A39" s="12" t="s">
        <v>29</v>
      </c>
      <c r="B39" s="30">
        <f>B40+B41</f>
        <v>1750000000</v>
      </c>
      <c r="C39" s="30">
        <f>C40+C41</f>
        <v>13565929114</v>
      </c>
      <c r="D39" s="30">
        <f>D40+D41</f>
        <v>13565929114</v>
      </c>
    </row>
    <row r="40" spans="1:12" ht="30" x14ac:dyDescent="0.25">
      <c r="A40" s="6" t="s">
        <v>30</v>
      </c>
      <c r="B40" s="7">
        <v>1750000000</v>
      </c>
      <c r="C40" s="7">
        <v>13565929114</v>
      </c>
      <c r="D40" s="7">
        <v>13565929114</v>
      </c>
      <c r="I40" s="31">
        <v>3853910610</v>
      </c>
      <c r="J40" s="31">
        <v>3853910610</v>
      </c>
      <c r="K40" s="8">
        <f>++I40-C40</f>
        <v>-9712018504</v>
      </c>
      <c r="L40" s="8">
        <f>++J40-D40</f>
        <v>-9712018504</v>
      </c>
    </row>
    <row r="41" spans="1:12" ht="30" x14ac:dyDescent="0.25">
      <c r="A41" s="6" t="s">
        <v>31</v>
      </c>
      <c r="B41" s="8">
        <v>0</v>
      </c>
      <c r="C41" s="7">
        <v>0</v>
      </c>
      <c r="D41" s="7">
        <v>0</v>
      </c>
    </row>
    <row r="42" spans="1:12" x14ac:dyDescent="0.25">
      <c r="A42" s="6"/>
      <c r="C42" s="10"/>
      <c r="D42" s="11"/>
    </row>
    <row r="43" spans="1:12" x14ac:dyDescent="0.25">
      <c r="A43" s="12" t="s">
        <v>32</v>
      </c>
      <c r="B43" s="30">
        <f>++B44+B45</f>
        <v>478351812.93999994</v>
      </c>
      <c r="C43" s="30">
        <f>++C44+C45</f>
        <v>12446007326.6</v>
      </c>
      <c r="D43" s="30">
        <f>++D44+D45</f>
        <v>12446007326.6</v>
      </c>
    </row>
    <row r="44" spans="1:12" ht="30" x14ac:dyDescent="0.25">
      <c r="A44" s="6" t="s">
        <v>33</v>
      </c>
      <c r="B44" s="7">
        <v>478351812.93999994</v>
      </c>
      <c r="C44" s="7">
        <v>12427694326.09</v>
      </c>
      <c r="D44" s="7">
        <v>12427694326.09</v>
      </c>
      <c r="E44" s="13">
        <v>1554200159.72</v>
      </c>
      <c r="F44" s="13">
        <v>1554200159.72</v>
      </c>
      <c r="G44" s="14">
        <f>++C44-E44</f>
        <v>10873494166.370001</v>
      </c>
      <c r="H44" s="14">
        <f>++D44-F44</f>
        <v>10873494166.370001</v>
      </c>
    </row>
    <row r="45" spans="1:12" ht="30" x14ac:dyDescent="0.25">
      <c r="A45" s="6" t="s">
        <v>34</v>
      </c>
      <c r="B45" s="32">
        <v>0</v>
      </c>
      <c r="C45" s="33">
        <v>18313000.510000002</v>
      </c>
      <c r="D45" s="33">
        <v>18313000.510000002</v>
      </c>
    </row>
    <row r="46" spans="1:12" x14ac:dyDescent="0.25">
      <c r="A46" s="6"/>
      <c r="C46" s="10"/>
      <c r="D46" s="11"/>
    </row>
    <row r="47" spans="1:12" x14ac:dyDescent="0.25">
      <c r="A47" s="12" t="s">
        <v>35</v>
      </c>
      <c r="B47" s="5">
        <f>B39-B43</f>
        <v>1271648187.0599999</v>
      </c>
      <c r="C47" s="5">
        <f>C39-C43</f>
        <v>1119921787.3999996</v>
      </c>
      <c r="D47" s="5">
        <f>D39-D43</f>
        <v>1119921787.3999996</v>
      </c>
    </row>
    <row r="48" spans="1:12" x14ac:dyDescent="0.25">
      <c r="A48" s="34"/>
      <c r="B48" s="35"/>
      <c r="C48" s="16"/>
      <c r="D48" s="17"/>
    </row>
    <row r="50" spans="1:4" x14ac:dyDescent="0.25">
      <c r="A50" s="26" t="s">
        <v>21</v>
      </c>
      <c r="B50" s="20" t="s">
        <v>28</v>
      </c>
      <c r="C50" s="20" t="s">
        <v>6</v>
      </c>
      <c r="D50" s="20" t="s">
        <v>7</v>
      </c>
    </row>
    <row r="51" spans="1:4" x14ac:dyDescent="0.25">
      <c r="A51" s="25" t="s">
        <v>9</v>
      </c>
      <c r="B51" s="5">
        <f>B11</f>
        <v>69945662735</v>
      </c>
      <c r="C51" s="5">
        <f>C11</f>
        <v>54611184081</v>
      </c>
      <c r="D51" s="5">
        <f>D11</f>
        <v>54611184081</v>
      </c>
    </row>
    <row r="52" spans="1:4" x14ac:dyDescent="0.25">
      <c r="A52" s="25"/>
      <c r="B52" s="10"/>
      <c r="C52" s="10"/>
      <c r="D52" s="10"/>
    </row>
    <row r="53" spans="1:4" ht="30" x14ac:dyDescent="0.25">
      <c r="A53" s="25" t="s">
        <v>36</v>
      </c>
      <c r="B53" s="5">
        <f>B54-B55</f>
        <v>1271648187.0599999</v>
      </c>
      <c r="C53" s="5">
        <f>C54-C55</f>
        <v>1138234787.9099998</v>
      </c>
      <c r="D53" s="5">
        <f>D54-D55</f>
        <v>1138234787.9099998</v>
      </c>
    </row>
    <row r="54" spans="1:4" ht="30" x14ac:dyDescent="0.25">
      <c r="A54" s="6" t="s">
        <v>30</v>
      </c>
      <c r="B54" s="7">
        <f>B40</f>
        <v>1750000000</v>
      </c>
      <c r="C54" s="7">
        <f>+C40</f>
        <v>13565929114</v>
      </c>
      <c r="D54" s="7">
        <f>+D40</f>
        <v>13565929114</v>
      </c>
    </row>
    <row r="55" spans="1:4" ht="30" x14ac:dyDescent="0.25">
      <c r="A55" s="6" t="s">
        <v>33</v>
      </c>
      <c r="B55" s="36">
        <f>++B44</f>
        <v>478351812.93999994</v>
      </c>
      <c r="C55" s="7">
        <f>++C44</f>
        <v>12427694326.09</v>
      </c>
      <c r="D55" s="7">
        <f>++D44</f>
        <v>12427694326.09</v>
      </c>
    </row>
    <row r="56" spans="1:4" x14ac:dyDescent="0.25">
      <c r="A56" s="6"/>
      <c r="B56" s="10"/>
      <c r="C56" s="10"/>
      <c r="D56" s="10"/>
    </row>
    <row r="57" spans="1:4" ht="30" x14ac:dyDescent="0.25">
      <c r="A57" s="25" t="s">
        <v>13</v>
      </c>
      <c r="B57" s="7">
        <f>++B16</f>
        <v>71217310922.079803</v>
      </c>
      <c r="C57" s="7">
        <f>++C16</f>
        <v>55385879803.280296</v>
      </c>
      <c r="D57" s="7">
        <f>++D16</f>
        <v>53400976119.380287</v>
      </c>
    </row>
    <row r="58" spans="1:4" x14ac:dyDescent="0.25">
      <c r="A58" s="25"/>
      <c r="B58" s="10"/>
      <c r="C58" s="10"/>
      <c r="D58" s="10"/>
    </row>
    <row r="59" spans="1:4" ht="30" x14ac:dyDescent="0.25">
      <c r="A59" s="25" t="s">
        <v>16</v>
      </c>
      <c r="B59" s="10">
        <v>0</v>
      </c>
      <c r="C59" s="37">
        <f>++C20</f>
        <v>1195124379.9800005</v>
      </c>
      <c r="D59" s="37">
        <f>++D20</f>
        <v>1160758644.2000008</v>
      </c>
    </row>
    <row r="60" spans="1:4" x14ac:dyDescent="0.25">
      <c r="A60" s="25"/>
      <c r="B60" s="10"/>
      <c r="C60" s="10"/>
      <c r="D60" s="10"/>
    </row>
    <row r="61" spans="1:4" ht="30" x14ac:dyDescent="0.25">
      <c r="A61" s="12" t="s">
        <v>37</v>
      </c>
      <c r="B61" s="5">
        <f>++B51+B53-B57+B59</f>
        <v>-1.9805908203125E-2</v>
      </c>
      <c r="C61" s="5">
        <f>++C51+C53-C57+C59</f>
        <v>1558663445.6097078</v>
      </c>
      <c r="D61" s="5">
        <f>++D51+D53-D57+D59</f>
        <v>3509201393.7297173</v>
      </c>
    </row>
    <row r="62" spans="1:4" x14ac:dyDescent="0.25">
      <c r="A62" s="12"/>
      <c r="B62" s="10"/>
      <c r="C62" s="10"/>
      <c r="D62" s="10"/>
    </row>
    <row r="63" spans="1:4" ht="30" x14ac:dyDescent="0.25">
      <c r="A63" s="15" t="s">
        <v>38</v>
      </c>
      <c r="B63" s="38">
        <f>++B61-B53</f>
        <v>-1271648187.0798059</v>
      </c>
      <c r="C63" s="38">
        <f>++C61-C53</f>
        <v>420428657.69970798</v>
      </c>
      <c r="D63" s="38">
        <f>++D61-D53</f>
        <v>2370966605.8197174</v>
      </c>
    </row>
    <row r="65" spans="1:8" x14ac:dyDescent="0.25">
      <c r="A65" s="26" t="s">
        <v>21</v>
      </c>
      <c r="B65" s="20" t="s">
        <v>28</v>
      </c>
      <c r="C65" s="20" t="s">
        <v>6</v>
      </c>
      <c r="D65" s="20" t="s">
        <v>7</v>
      </c>
    </row>
    <row r="66" spans="1:8" x14ac:dyDescent="0.25">
      <c r="A66" s="25" t="s">
        <v>10</v>
      </c>
      <c r="B66" s="7">
        <f>B12</f>
        <v>35874607919</v>
      </c>
      <c r="C66" s="7">
        <f>C12</f>
        <v>27406617964</v>
      </c>
      <c r="D66" s="7">
        <f>D12</f>
        <v>27406617964</v>
      </c>
    </row>
    <row r="67" spans="1:8" x14ac:dyDescent="0.25">
      <c r="A67" s="25"/>
      <c r="B67" s="10"/>
      <c r="C67" s="10"/>
      <c r="D67" s="10"/>
    </row>
    <row r="68" spans="1:8" ht="45" x14ac:dyDescent="0.25">
      <c r="A68" s="25" t="s">
        <v>39</v>
      </c>
      <c r="B68" s="24">
        <f>B69-B70</f>
        <v>0</v>
      </c>
      <c r="C68" s="7">
        <f>C69-C70</f>
        <v>-18313000.510000002</v>
      </c>
      <c r="D68" s="7">
        <f>D69-D70</f>
        <v>-18313000.510000002</v>
      </c>
    </row>
    <row r="69" spans="1:8" ht="30" x14ac:dyDescent="0.25">
      <c r="A69" s="6" t="s">
        <v>31</v>
      </c>
      <c r="B69" s="24">
        <f>B41</f>
        <v>0</v>
      </c>
      <c r="C69" s="7">
        <f>C41</f>
        <v>0</v>
      </c>
      <c r="D69" s="7">
        <f>D41</f>
        <v>0</v>
      </c>
    </row>
    <row r="70" spans="1:8" ht="30" x14ac:dyDescent="0.25">
      <c r="A70" s="6" t="s">
        <v>34</v>
      </c>
      <c r="B70" s="24">
        <v>0</v>
      </c>
      <c r="C70" s="24">
        <f>++C45</f>
        <v>18313000.510000002</v>
      </c>
      <c r="D70" s="24">
        <f>++D45</f>
        <v>18313000.510000002</v>
      </c>
      <c r="E70" s="39">
        <v>4217509.42</v>
      </c>
      <c r="F70" s="39">
        <v>4217509.42</v>
      </c>
      <c r="G70" s="14">
        <f>++C70-E70</f>
        <v>14095491.090000002</v>
      </c>
      <c r="H70" s="14">
        <f>++D70-F70</f>
        <v>14095491.090000002</v>
      </c>
    </row>
    <row r="71" spans="1:8" x14ac:dyDescent="0.25">
      <c r="A71" s="25"/>
      <c r="B71" s="10"/>
      <c r="C71" s="10"/>
      <c r="D71" s="10"/>
    </row>
    <row r="72" spans="1:8" ht="30" x14ac:dyDescent="0.25">
      <c r="A72" s="25" t="s">
        <v>14</v>
      </c>
      <c r="B72" s="7">
        <f>++B17</f>
        <v>35874607919</v>
      </c>
      <c r="C72" s="7">
        <f>++C17</f>
        <v>26885697789.520012</v>
      </c>
      <c r="D72" s="7">
        <f>++D17</f>
        <v>26867074688.67001</v>
      </c>
    </row>
    <row r="73" spans="1:8" x14ac:dyDescent="0.25">
      <c r="A73" s="25"/>
      <c r="B73" s="10"/>
      <c r="C73" s="10"/>
      <c r="D73" s="10"/>
    </row>
    <row r="74" spans="1:8" ht="30" x14ac:dyDescent="0.25">
      <c r="A74" s="25" t="s">
        <v>17</v>
      </c>
      <c r="B74" s="10">
        <v>0</v>
      </c>
      <c r="C74" s="37">
        <f>++C21</f>
        <v>175987118.29999995</v>
      </c>
      <c r="D74" s="37">
        <f>++D21</f>
        <v>175987118.29999995</v>
      </c>
    </row>
    <row r="75" spans="1:8" x14ac:dyDescent="0.25">
      <c r="A75" s="25"/>
      <c r="B75" s="10"/>
      <c r="C75" s="10"/>
      <c r="D75" s="10"/>
    </row>
    <row r="76" spans="1:8" ht="30" x14ac:dyDescent="0.25">
      <c r="A76" s="12" t="s">
        <v>40</v>
      </c>
      <c r="B76" s="5">
        <f>++B66+B68-B72+B74</f>
        <v>0</v>
      </c>
      <c r="C76" s="5">
        <f>++C66+C68-C72+C74</f>
        <v>678594292.26998973</v>
      </c>
      <c r="D76" s="5">
        <f>++D66+D68-D72+D74</f>
        <v>697217393.11999202</v>
      </c>
    </row>
    <row r="77" spans="1:8" x14ac:dyDescent="0.25">
      <c r="A77" s="12"/>
      <c r="B77" s="10"/>
      <c r="C77" s="10"/>
      <c r="D77" s="10"/>
    </row>
    <row r="78" spans="1:8" ht="45" x14ac:dyDescent="0.25">
      <c r="A78" s="15" t="s">
        <v>41</v>
      </c>
      <c r="B78" s="38">
        <f>++B76-B68</f>
        <v>0</v>
      </c>
      <c r="C78" s="38">
        <f>++C76-C68</f>
        <v>696907292.77998972</v>
      </c>
      <c r="D78" s="38">
        <f>++D76-D68</f>
        <v>715530393.62999201</v>
      </c>
    </row>
    <row r="81" spans="1:13" x14ac:dyDescent="0.25">
      <c r="A81" s="1"/>
    </row>
    <row r="82" spans="1:13" x14ac:dyDescent="0.25">
      <c r="A82" s="1"/>
    </row>
    <row r="83" spans="1:13" ht="19.5" hidden="1" customHeight="1" x14ac:dyDescent="0.25">
      <c r="A83" s="40" t="s">
        <v>42</v>
      </c>
    </row>
    <row r="84" spans="1:13" hidden="1" x14ac:dyDescent="0.25">
      <c r="A84" s="41" t="s">
        <v>43</v>
      </c>
      <c r="B84" s="14">
        <f>++B16+B20+B44</f>
        <v>71695662735.019806</v>
      </c>
      <c r="C84" s="14">
        <f t="shared" ref="C84:D85" si="2">++C16+C20+C44</f>
        <v>69008698509.350296</v>
      </c>
      <c r="D84" s="14">
        <f t="shared" si="2"/>
        <v>66989429089.670288</v>
      </c>
    </row>
    <row r="85" spans="1:13" hidden="1" x14ac:dyDescent="0.25">
      <c r="A85" s="41" t="s">
        <v>44</v>
      </c>
      <c r="B85" s="14">
        <f>++B17+B21+B45</f>
        <v>35874607919</v>
      </c>
      <c r="C85" s="14">
        <f t="shared" si="2"/>
        <v>27079997908.330009</v>
      </c>
      <c r="D85" s="14">
        <f t="shared" si="2"/>
        <v>27061374807.480007</v>
      </c>
    </row>
    <row r="86" spans="1:13" hidden="1" x14ac:dyDescent="0.25">
      <c r="A86" s="18" t="s">
        <v>45</v>
      </c>
      <c r="B86" s="14" t="e">
        <f>++[2]egreso!#REF!</f>
        <v>#REF!</v>
      </c>
      <c r="C86" s="14" t="e">
        <f>++[2]egreso!#REF!</f>
        <v>#REF!</v>
      </c>
      <c r="D86" s="14" t="e">
        <f>++[2]egreso!#REF!</f>
        <v>#REF!</v>
      </c>
    </row>
    <row r="87" spans="1:13" hidden="1" x14ac:dyDescent="0.25">
      <c r="A87" s="18" t="s">
        <v>46</v>
      </c>
      <c r="B87" s="42" t="e">
        <f>++B84+B85-B86</f>
        <v>#REF!</v>
      </c>
      <c r="C87" s="42" t="e">
        <f t="shared" ref="C87:M87" si="3">++C84+C85-C86</f>
        <v>#REF!</v>
      </c>
      <c r="D87" s="42" t="e">
        <f t="shared" si="3"/>
        <v>#REF!</v>
      </c>
      <c r="E87" s="42">
        <f t="shared" si="3"/>
        <v>0</v>
      </c>
      <c r="F87" s="42">
        <f t="shared" si="3"/>
        <v>0</v>
      </c>
      <c r="G87" s="42">
        <f t="shared" si="3"/>
        <v>0</v>
      </c>
      <c r="H87" s="42">
        <f t="shared" si="3"/>
        <v>0</v>
      </c>
      <c r="I87" s="42">
        <f t="shared" si="3"/>
        <v>0</v>
      </c>
      <c r="J87" s="42">
        <f t="shared" si="3"/>
        <v>0</v>
      </c>
      <c r="K87" s="42">
        <f t="shared" si="3"/>
        <v>0</v>
      </c>
      <c r="L87" s="42">
        <f t="shared" si="3"/>
        <v>0</v>
      </c>
      <c r="M87" s="42">
        <f t="shared" si="3"/>
        <v>0</v>
      </c>
    </row>
  </sheetData>
  <mergeCells count="9">
    <mergeCell ref="A8:A9"/>
    <mergeCell ref="B8:B9"/>
    <mergeCell ref="C8:C9"/>
    <mergeCell ref="D8:D9"/>
    <mergeCell ref="A1:D1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scale="84" orientation="portrait" verticalDpi="597" r:id="rId1"/>
  <rowBreaks count="2" manualBreakCount="2">
    <brk id="36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963E-DB28-494C-AE9F-0560100B0360}">
  <dimension ref="A2:D27"/>
  <sheetViews>
    <sheetView workbookViewId="0">
      <selection activeCell="B18" sqref="B18"/>
    </sheetView>
  </sheetViews>
  <sheetFormatPr baseColWidth="10" defaultRowHeight="15" x14ac:dyDescent="0.25"/>
  <cols>
    <col min="1" max="1" width="23.7109375" bestFit="1" customWidth="1"/>
    <col min="2" max="2" width="19.28515625" bestFit="1" customWidth="1"/>
    <col min="3" max="3" width="20.5703125" bestFit="1" customWidth="1"/>
    <col min="4" max="4" width="17.85546875" bestFit="1" customWidth="1"/>
  </cols>
  <sheetData>
    <row r="2" spans="1:4" x14ac:dyDescent="0.25">
      <c r="A2" s="45" t="s">
        <v>47</v>
      </c>
      <c r="B2" s="45" t="s">
        <v>48</v>
      </c>
      <c r="C2" s="45" t="s">
        <v>49</v>
      </c>
      <c r="D2" s="45" t="s">
        <v>50</v>
      </c>
    </row>
    <row r="3" spans="1:4" x14ac:dyDescent="0.25">
      <c r="A3" s="46" t="s">
        <v>51</v>
      </c>
      <c r="B3" s="23">
        <v>71695662735.019852</v>
      </c>
      <c r="C3" s="23">
        <v>69008698509.35025</v>
      </c>
      <c r="D3" s="23">
        <v>66989429089.670242</v>
      </c>
    </row>
    <row r="4" spans="1:4" x14ac:dyDescent="0.25">
      <c r="A4" s="43" t="s">
        <v>52</v>
      </c>
      <c r="B4" s="13">
        <v>478351812.93999994</v>
      </c>
      <c r="C4" s="13">
        <v>12427694326.09</v>
      </c>
      <c r="D4" s="13">
        <v>12427694326.09</v>
      </c>
    </row>
    <row r="5" spans="1:4" x14ac:dyDescent="0.25">
      <c r="A5" s="43" t="s">
        <v>53</v>
      </c>
      <c r="B5" s="13">
        <v>0</v>
      </c>
      <c r="C5" s="13">
        <v>1195124379.9800005</v>
      </c>
      <c r="D5" s="13">
        <v>1160758644.2000008</v>
      </c>
    </row>
    <row r="6" spans="1:4" x14ac:dyDescent="0.25">
      <c r="A6" s="43" t="s">
        <v>54</v>
      </c>
      <c r="B6" s="13">
        <v>71217310922.079849</v>
      </c>
      <c r="C6" s="13">
        <v>55385879803.280251</v>
      </c>
      <c r="D6" s="13">
        <v>53400976119.380241</v>
      </c>
    </row>
    <row r="7" spans="1:4" x14ac:dyDescent="0.25">
      <c r="A7" s="46" t="s">
        <v>55</v>
      </c>
      <c r="B7" s="23">
        <v>35874607918.340042</v>
      </c>
      <c r="C7" s="23">
        <v>27079997908.329971</v>
      </c>
      <c r="D7" s="23">
        <v>27061374807.479969</v>
      </c>
    </row>
    <row r="8" spans="1:4" x14ac:dyDescent="0.25">
      <c r="A8" s="43" t="s">
        <v>52</v>
      </c>
      <c r="B8" s="13">
        <v>0</v>
      </c>
      <c r="C8" s="13">
        <v>18313000.510000002</v>
      </c>
      <c r="D8" s="13">
        <v>18313000.510000002</v>
      </c>
    </row>
    <row r="9" spans="1:4" x14ac:dyDescent="0.25">
      <c r="A9" s="43" t="s">
        <v>53</v>
      </c>
      <c r="B9" s="13">
        <v>0</v>
      </c>
      <c r="C9" s="13">
        <v>175987118.29999995</v>
      </c>
      <c r="D9" s="13">
        <v>175987118.29999995</v>
      </c>
    </row>
    <row r="10" spans="1:4" x14ac:dyDescent="0.25">
      <c r="A10" s="43" t="s">
        <v>54</v>
      </c>
      <c r="B10" s="13">
        <v>35874607918.340042</v>
      </c>
      <c r="C10" s="13">
        <v>26885697789.51997</v>
      </c>
      <c r="D10" s="13">
        <v>26867074688.669968</v>
      </c>
    </row>
    <row r="11" spans="1:4" x14ac:dyDescent="0.25">
      <c r="A11" s="47" t="s">
        <v>56</v>
      </c>
      <c r="B11" s="42">
        <v>107570270653.35989</v>
      </c>
      <c r="C11" s="42">
        <v>96088696417.680222</v>
      </c>
      <c r="D11" s="42">
        <v>94050803897.150208</v>
      </c>
    </row>
    <row r="14" spans="1:4" x14ac:dyDescent="0.25">
      <c r="A14" s="45" t="s">
        <v>47</v>
      </c>
      <c r="B14" s="45" t="s">
        <v>48</v>
      </c>
      <c r="C14" s="45" t="s">
        <v>49</v>
      </c>
      <c r="D14" s="45" t="s">
        <v>50</v>
      </c>
    </row>
    <row r="15" spans="1:4" x14ac:dyDescent="0.25">
      <c r="A15" s="46" t="s">
        <v>51</v>
      </c>
      <c r="B15" s="23">
        <v>71695662735.019928</v>
      </c>
      <c r="C15" s="23">
        <v>69008698509.350296</v>
      </c>
      <c r="D15" s="23">
        <v>66989429089.670288</v>
      </c>
    </row>
    <row r="16" spans="1:4" x14ac:dyDescent="0.25">
      <c r="A16" s="48" t="s">
        <v>52</v>
      </c>
      <c r="B16" s="49">
        <v>478351812.93999994</v>
      </c>
      <c r="C16" s="49">
        <v>12427694326.09</v>
      </c>
      <c r="D16" s="49">
        <v>12427694326.09</v>
      </c>
    </row>
    <row r="17" spans="1:4" x14ac:dyDescent="0.25">
      <c r="A17" s="48" t="s">
        <v>53</v>
      </c>
      <c r="B17" s="49">
        <v>0</v>
      </c>
      <c r="C17" s="49">
        <v>1195124379.9800005</v>
      </c>
      <c r="D17" s="49">
        <v>1160758644.2000008</v>
      </c>
    </row>
    <row r="18" spans="1:4" x14ac:dyDescent="0.25">
      <c r="A18" s="48" t="s">
        <v>54</v>
      </c>
      <c r="B18" s="49">
        <v>71217310922.079926</v>
      </c>
      <c r="C18" s="49">
        <v>55385879803.280296</v>
      </c>
      <c r="D18" s="49">
        <v>53400976119.380287</v>
      </c>
    </row>
    <row r="19" spans="1:4" x14ac:dyDescent="0.25">
      <c r="A19" s="44" t="s">
        <v>57</v>
      </c>
      <c r="B19" s="13">
        <v>5715268310.8699913</v>
      </c>
      <c r="C19" s="13">
        <v>2784233670.2900128</v>
      </c>
      <c r="D19" s="13">
        <v>2784222070.2900128</v>
      </c>
    </row>
    <row r="20" spans="1:4" x14ac:dyDescent="0.25">
      <c r="A20" s="44" t="s">
        <v>58</v>
      </c>
      <c r="B20" s="13">
        <v>65502042611.209938</v>
      </c>
      <c r="C20" s="13">
        <v>52601646132.99028</v>
      </c>
      <c r="D20" s="13">
        <v>50616754049.090271</v>
      </c>
    </row>
    <row r="21" spans="1:4" x14ac:dyDescent="0.25">
      <c r="A21" s="46" t="s">
        <v>55</v>
      </c>
      <c r="B21" s="23">
        <v>35874607918.340042</v>
      </c>
      <c r="C21" s="23">
        <v>27079997908.330013</v>
      </c>
      <c r="D21" s="23">
        <v>27061374807.480011</v>
      </c>
    </row>
    <row r="22" spans="1:4" x14ac:dyDescent="0.25">
      <c r="A22" s="48" t="s">
        <v>52</v>
      </c>
      <c r="B22" s="49">
        <v>0</v>
      </c>
      <c r="C22" s="49">
        <v>18313000.510000002</v>
      </c>
      <c r="D22" s="49">
        <v>18313000.510000002</v>
      </c>
    </row>
    <row r="23" spans="1:4" x14ac:dyDescent="0.25">
      <c r="A23" s="48" t="s">
        <v>53</v>
      </c>
      <c r="B23" s="49">
        <v>0</v>
      </c>
      <c r="C23" s="49">
        <v>175987118.29999995</v>
      </c>
      <c r="D23" s="49">
        <v>175987118.29999995</v>
      </c>
    </row>
    <row r="24" spans="1:4" x14ac:dyDescent="0.25">
      <c r="A24" s="48" t="s">
        <v>54</v>
      </c>
      <c r="B24" s="49">
        <v>35874607918.340042</v>
      </c>
      <c r="C24" s="49">
        <v>26885697789.520012</v>
      </c>
      <c r="D24" s="49">
        <v>26867074688.67001</v>
      </c>
    </row>
    <row r="25" spans="1:4" x14ac:dyDescent="0.25">
      <c r="A25" s="44" t="s">
        <v>57</v>
      </c>
      <c r="B25" s="13">
        <v>0</v>
      </c>
      <c r="C25" s="13">
        <v>57465546.500000022</v>
      </c>
      <c r="D25" s="13">
        <v>57465546.500000022</v>
      </c>
    </row>
    <row r="26" spans="1:4" x14ac:dyDescent="0.25">
      <c r="A26" s="44" t="s">
        <v>58</v>
      </c>
      <c r="B26" s="13">
        <v>35874607918.340042</v>
      </c>
      <c r="C26" s="13">
        <v>26828232243.020012</v>
      </c>
      <c r="D26" s="13">
        <v>26809609142.17001</v>
      </c>
    </row>
    <row r="27" spans="1:4" x14ac:dyDescent="0.25">
      <c r="A27" s="47" t="s">
        <v>56</v>
      </c>
      <c r="B27" s="42">
        <v>107570270653.35997</v>
      </c>
      <c r="C27" s="42">
        <v>96088696417.680298</v>
      </c>
      <c r="D27" s="42">
        <v>94050803897.150299</v>
      </c>
    </row>
  </sheetData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BCCD-8D62-4023-9EA4-4C8F286C417B}">
  <dimension ref="A1:G85"/>
  <sheetViews>
    <sheetView topLeftCell="A28" workbookViewId="0">
      <selection activeCell="C56" sqref="C56"/>
    </sheetView>
  </sheetViews>
  <sheetFormatPr baseColWidth="10" defaultRowHeight="15" x14ac:dyDescent="0.25"/>
  <cols>
    <col min="1" max="1" width="45.7109375" bestFit="1" customWidth="1"/>
    <col min="2" max="2" width="20.5703125" bestFit="1" customWidth="1"/>
    <col min="3" max="3" width="23" bestFit="1" customWidth="1"/>
    <col min="4" max="4" width="12.5703125" bestFit="1" customWidth="1"/>
    <col min="5" max="5" width="11.7109375" bestFit="1" customWidth="1"/>
    <col min="6" max="6" width="13.7109375" bestFit="1" customWidth="1"/>
    <col min="7" max="7" width="12.28515625" bestFit="1" customWidth="1"/>
  </cols>
  <sheetData>
    <row r="1" spans="1:7" ht="12.75" customHeight="1" x14ac:dyDescent="0.25">
      <c r="A1" s="50"/>
      <c r="B1" s="83" t="s">
        <v>1</v>
      </c>
      <c r="C1" s="83"/>
      <c r="D1" s="83"/>
      <c r="E1" s="83"/>
      <c r="F1" s="82"/>
      <c r="G1" s="82"/>
    </row>
    <row r="2" spans="1:7" ht="11.65" customHeight="1" x14ac:dyDescent="0.25">
      <c r="A2" s="50"/>
      <c r="B2" s="84" t="s">
        <v>59</v>
      </c>
      <c r="C2" s="84"/>
      <c r="D2" s="84"/>
      <c r="E2" s="84"/>
      <c r="F2" s="82"/>
      <c r="G2" s="82"/>
    </row>
    <row r="3" spans="1:7" ht="11.1" customHeight="1" x14ac:dyDescent="0.25">
      <c r="A3" s="50"/>
      <c r="B3" s="81" t="s">
        <v>60</v>
      </c>
      <c r="C3" s="81"/>
      <c r="D3" s="81"/>
      <c r="E3" s="81"/>
      <c r="F3" s="85" t="s">
        <v>61</v>
      </c>
      <c r="G3" s="85"/>
    </row>
    <row r="4" spans="1:7" ht="11.1" customHeight="1" x14ac:dyDescent="0.25">
      <c r="A4" s="50"/>
      <c r="B4" s="81" t="s">
        <v>62</v>
      </c>
      <c r="C4" s="81"/>
      <c r="D4" s="81"/>
      <c r="E4" s="81"/>
      <c r="F4" s="82"/>
      <c r="G4" s="82"/>
    </row>
    <row r="5" spans="1:7" ht="6" customHeight="1" x14ac:dyDescent="0.25">
      <c r="A5" s="82"/>
      <c r="B5" s="82"/>
      <c r="C5" s="50"/>
      <c r="D5" s="50"/>
      <c r="E5" s="82"/>
      <c r="F5" s="82"/>
      <c r="G5" s="50"/>
    </row>
    <row r="7" spans="1:7" ht="13.5" customHeight="1" x14ac:dyDescent="0.25">
      <c r="A7" s="51" t="s">
        <v>21</v>
      </c>
      <c r="B7" s="52" t="s">
        <v>63</v>
      </c>
      <c r="C7" s="53" t="s">
        <v>64</v>
      </c>
      <c r="D7" s="53" t="s">
        <v>65</v>
      </c>
      <c r="E7" s="53" t="s">
        <v>6</v>
      </c>
      <c r="F7" s="53" t="s">
        <v>66</v>
      </c>
      <c r="G7" s="54" t="s">
        <v>67</v>
      </c>
    </row>
    <row r="9" spans="1:7" ht="9.1999999999999993" customHeight="1" x14ac:dyDescent="0.25">
      <c r="A9" s="55" t="s">
        <v>68</v>
      </c>
      <c r="B9" s="50"/>
      <c r="C9" s="50"/>
      <c r="D9" s="50"/>
      <c r="E9" s="50"/>
      <c r="F9" s="50"/>
      <c r="G9" s="50"/>
    </row>
    <row r="10" spans="1:7" ht="9.1999999999999993" customHeight="1" x14ac:dyDescent="0.25">
      <c r="A10" s="56" t="s">
        <v>69</v>
      </c>
      <c r="B10" s="57">
        <v>11188208572</v>
      </c>
      <c r="C10" s="57">
        <v>-9704944</v>
      </c>
      <c r="D10" s="57">
        <v>11178503628</v>
      </c>
      <c r="E10" s="57">
        <v>7988465043</v>
      </c>
      <c r="F10" s="57">
        <v>7988465043</v>
      </c>
      <c r="G10" s="57">
        <v>-3199743529</v>
      </c>
    </row>
    <row r="11" spans="1:7" ht="9.1999999999999993" customHeight="1" x14ac:dyDescent="0.25">
      <c r="A11" s="56" t="s">
        <v>70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9.1999999999999993" customHeight="1" x14ac:dyDescent="0.25">
      <c r="A12" s="56" t="s">
        <v>71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ht="9.1999999999999993" customHeight="1" x14ac:dyDescent="0.25">
      <c r="A13" s="56" t="s">
        <v>72</v>
      </c>
      <c r="B13" s="57">
        <v>11457939854</v>
      </c>
      <c r="C13" s="57">
        <v>131888568</v>
      </c>
      <c r="D13" s="57">
        <v>11589828422</v>
      </c>
      <c r="E13" s="57">
        <v>8671006235</v>
      </c>
      <c r="F13" s="57">
        <v>8671006235</v>
      </c>
      <c r="G13" s="57">
        <v>-2786933618</v>
      </c>
    </row>
    <row r="14" spans="1:7" ht="9.1999999999999993" customHeight="1" x14ac:dyDescent="0.25">
      <c r="A14" s="56" t="s">
        <v>73</v>
      </c>
      <c r="B14" s="57">
        <v>331587010</v>
      </c>
      <c r="C14" s="57">
        <v>24148971</v>
      </c>
      <c r="D14" s="57">
        <v>355735981</v>
      </c>
      <c r="E14" s="57">
        <v>195192820</v>
      </c>
      <c r="F14" s="57">
        <v>195192820</v>
      </c>
      <c r="G14" s="57">
        <v>-136394191</v>
      </c>
    </row>
    <row r="15" spans="1:7" ht="9.1999999999999993" customHeight="1" x14ac:dyDescent="0.25">
      <c r="A15" s="56" t="s">
        <v>74</v>
      </c>
      <c r="B15" s="57">
        <v>4921963423</v>
      </c>
      <c r="C15" s="57">
        <v>50826664</v>
      </c>
      <c r="D15" s="57">
        <v>4972790087</v>
      </c>
      <c r="E15" s="57">
        <v>4191138610</v>
      </c>
      <c r="F15" s="57">
        <v>4191138610</v>
      </c>
      <c r="G15" s="57">
        <v>-730824813</v>
      </c>
    </row>
    <row r="16" spans="1:7" ht="9.1999999999999993" customHeight="1" x14ac:dyDescent="0.25">
      <c r="A16" s="56" t="s">
        <v>75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ht="9.1999999999999993" customHeight="1" x14ac:dyDescent="0.25">
      <c r="A17" s="56" t="s">
        <v>76</v>
      </c>
      <c r="B17" s="57">
        <v>39562368194</v>
      </c>
      <c r="C17" s="57">
        <v>585000000</v>
      </c>
      <c r="D17" s="57">
        <v>40147368194</v>
      </c>
      <c r="E17" s="57">
        <v>31886779852</v>
      </c>
      <c r="F17" s="57">
        <v>31886779852</v>
      </c>
      <c r="G17" s="57">
        <v>-7675588342</v>
      </c>
    </row>
    <row r="18" spans="1:7" ht="9.1999999999999993" customHeight="1" x14ac:dyDescent="0.25">
      <c r="A18" s="56" t="s">
        <v>77</v>
      </c>
      <c r="B18" s="57">
        <v>29832923781</v>
      </c>
      <c r="C18" s="57">
        <v>450000000</v>
      </c>
      <c r="D18" s="57">
        <v>30282923781</v>
      </c>
      <c r="E18" s="57">
        <v>23812651820</v>
      </c>
      <c r="F18" s="57">
        <v>23812651820</v>
      </c>
      <c r="G18" s="57">
        <v>-6020271961</v>
      </c>
    </row>
    <row r="19" spans="1:7" ht="9.1999999999999993" customHeight="1" x14ac:dyDescent="0.25">
      <c r="A19" s="56" t="s">
        <v>78</v>
      </c>
      <c r="B19" s="57">
        <v>1496983435</v>
      </c>
      <c r="C19" s="58">
        <v>0</v>
      </c>
      <c r="D19" s="57">
        <v>1496983435</v>
      </c>
      <c r="E19" s="57">
        <v>1189039011</v>
      </c>
      <c r="F19" s="57">
        <v>1189039011</v>
      </c>
      <c r="G19" s="57">
        <v>-307944424</v>
      </c>
    </row>
    <row r="20" spans="1:7" ht="9.1999999999999993" customHeight="1" x14ac:dyDescent="0.25">
      <c r="A20" s="56" t="s">
        <v>79</v>
      </c>
      <c r="B20" s="57">
        <v>1956257235</v>
      </c>
      <c r="C20" s="57">
        <v>35000000</v>
      </c>
      <c r="D20" s="57">
        <v>1991257235</v>
      </c>
      <c r="E20" s="57">
        <v>1513765165</v>
      </c>
      <c r="F20" s="57">
        <v>1513765165</v>
      </c>
      <c r="G20" s="57">
        <v>-442492070</v>
      </c>
    </row>
    <row r="21" spans="1:7" ht="9.1999999999999993" customHeight="1" x14ac:dyDescent="0.25">
      <c r="A21" s="56" t="s">
        <v>80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9.1999999999999993" customHeight="1" x14ac:dyDescent="0.25">
      <c r="A22" s="56" t="s">
        <v>81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ht="9.1999999999999993" customHeight="1" x14ac:dyDescent="0.25">
      <c r="A23" s="56" t="s">
        <v>82</v>
      </c>
      <c r="B23" s="57">
        <v>761319141</v>
      </c>
      <c r="C23" s="58">
        <v>0</v>
      </c>
      <c r="D23" s="57">
        <v>761319141</v>
      </c>
      <c r="E23" s="57">
        <v>574447327</v>
      </c>
      <c r="F23" s="57">
        <v>574447327</v>
      </c>
      <c r="G23" s="57">
        <v>-186871814</v>
      </c>
    </row>
    <row r="24" spans="1:7" ht="9.1999999999999993" customHeight="1" x14ac:dyDescent="0.25">
      <c r="A24" s="56" t="s">
        <v>83</v>
      </c>
      <c r="B24" s="57">
        <v>336774309</v>
      </c>
      <c r="C24" s="58">
        <v>0</v>
      </c>
      <c r="D24" s="57">
        <v>336774309</v>
      </c>
      <c r="E24" s="57">
        <v>285761898</v>
      </c>
      <c r="F24" s="57">
        <v>285761898</v>
      </c>
      <c r="G24" s="57">
        <v>-51012411</v>
      </c>
    </row>
    <row r="25" spans="1:7" ht="9.1999999999999993" customHeight="1" x14ac:dyDescent="0.25">
      <c r="A25" s="56" t="s">
        <v>84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9.1999999999999993" customHeight="1" x14ac:dyDescent="0.25">
      <c r="A26" s="56" t="s">
        <v>85</v>
      </c>
      <c r="B26" s="57">
        <v>1262362009</v>
      </c>
      <c r="C26" s="58">
        <v>0</v>
      </c>
      <c r="D26" s="57">
        <v>1262362009</v>
      </c>
      <c r="E26" s="57">
        <v>751154768</v>
      </c>
      <c r="F26" s="57">
        <v>751154768</v>
      </c>
      <c r="G26" s="57">
        <v>-511207241</v>
      </c>
    </row>
    <row r="27" spans="1:7" ht="9.1999999999999993" customHeight="1" x14ac:dyDescent="0.25">
      <c r="A27" s="56" t="s">
        <v>86</v>
      </c>
      <c r="B27" s="57">
        <v>3915748284</v>
      </c>
      <c r="C27" s="57">
        <v>100000000</v>
      </c>
      <c r="D27" s="57">
        <v>4015748284</v>
      </c>
      <c r="E27" s="57">
        <v>3759959863</v>
      </c>
      <c r="F27" s="57">
        <v>3759959863</v>
      </c>
      <c r="G27" s="57">
        <v>-155788421</v>
      </c>
    </row>
    <row r="28" spans="1:7" ht="9.1999999999999993" customHeight="1" x14ac:dyDescent="0.25">
      <c r="A28" s="56" t="s">
        <v>87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ht="9.1999999999999993" customHeight="1" x14ac:dyDescent="0.25">
      <c r="A29" s="56" t="s">
        <v>88</v>
      </c>
      <c r="B29" s="57">
        <v>2483595681</v>
      </c>
      <c r="C29" s="57">
        <v>4091</v>
      </c>
      <c r="D29" s="57">
        <v>2483599772</v>
      </c>
      <c r="E29" s="57">
        <v>1678601522</v>
      </c>
      <c r="F29" s="57">
        <v>1678601522</v>
      </c>
      <c r="G29" s="57">
        <v>-804994159</v>
      </c>
    </row>
    <row r="30" spans="1:7" ht="9.1999999999999993" customHeight="1" x14ac:dyDescent="0.25">
      <c r="A30" s="56" t="s">
        <v>89</v>
      </c>
      <c r="B30" s="57">
        <v>86271</v>
      </c>
      <c r="C30" s="57">
        <v>4091</v>
      </c>
      <c r="D30" s="57">
        <v>90362</v>
      </c>
      <c r="E30" s="57">
        <v>103091</v>
      </c>
      <c r="F30" s="57">
        <v>103091</v>
      </c>
      <c r="G30" s="57">
        <v>16821</v>
      </c>
    </row>
    <row r="31" spans="1:7" ht="9.1999999999999993" customHeight="1" x14ac:dyDescent="0.25">
      <c r="A31" s="56" t="s">
        <v>90</v>
      </c>
      <c r="B31" s="57">
        <v>119854424</v>
      </c>
      <c r="C31" s="58">
        <v>0</v>
      </c>
      <c r="D31" s="57">
        <v>119854424</v>
      </c>
      <c r="E31" s="57">
        <v>89890812</v>
      </c>
      <c r="F31" s="57">
        <v>89890812</v>
      </c>
      <c r="G31" s="57">
        <v>-29963612</v>
      </c>
    </row>
    <row r="32" spans="1:7" ht="9.1999999999999993" customHeight="1" x14ac:dyDescent="0.25">
      <c r="A32" s="56" t="s">
        <v>91</v>
      </c>
      <c r="B32" s="58">
        <v>0</v>
      </c>
      <c r="C32" s="58">
        <v>0</v>
      </c>
      <c r="D32" s="58">
        <v>0</v>
      </c>
      <c r="E32" s="57">
        <v>430798576</v>
      </c>
      <c r="F32" s="57">
        <v>430798576</v>
      </c>
      <c r="G32" s="57">
        <v>430798576</v>
      </c>
    </row>
    <row r="33" spans="1:7" ht="9.1999999999999993" customHeight="1" x14ac:dyDescent="0.25">
      <c r="A33" s="56" t="s">
        <v>92</v>
      </c>
      <c r="B33" s="57">
        <v>46732526</v>
      </c>
      <c r="C33" s="58">
        <v>0</v>
      </c>
      <c r="D33" s="57">
        <v>46732526</v>
      </c>
      <c r="E33" s="57">
        <v>30455801</v>
      </c>
      <c r="F33" s="57">
        <v>30455801</v>
      </c>
      <c r="G33" s="57">
        <v>-16276725</v>
      </c>
    </row>
    <row r="34" spans="1:7" ht="9.1999999999999993" customHeight="1" x14ac:dyDescent="0.25">
      <c r="A34" s="56" t="s">
        <v>93</v>
      </c>
      <c r="B34" s="57">
        <v>2316922460</v>
      </c>
      <c r="C34" s="58">
        <v>0</v>
      </c>
      <c r="D34" s="57">
        <v>2316922460</v>
      </c>
      <c r="E34" s="57">
        <v>1127353242</v>
      </c>
      <c r="F34" s="57">
        <v>1127353242</v>
      </c>
      <c r="G34" s="57">
        <v>-1189569218</v>
      </c>
    </row>
    <row r="35" spans="1:7" ht="9.1999999999999993" customHeight="1" x14ac:dyDescent="0.25">
      <c r="A35" s="56" t="s">
        <v>94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9.1999999999999993" customHeight="1" x14ac:dyDescent="0.25">
      <c r="A36" s="56" t="s">
        <v>95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ht="9.1999999999999993" customHeight="1" x14ac:dyDescent="0.25">
      <c r="A37" s="56" t="s">
        <v>96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</row>
    <row r="38" spans="1:7" ht="9.1999999999999993" customHeight="1" x14ac:dyDescent="0.25">
      <c r="A38" s="56" t="s">
        <v>97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</row>
    <row r="39" spans="1:7" ht="9.1999999999999993" customHeight="1" x14ac:dyDescent="0.25">
      <c r="A39" s="56" t="s">
        <v>98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ht="9.1999999999999993" customHeight="1" x14ac:dyDescent="0.25">
      <c r="A40" s="56" t="s">
        <v>99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ht="9.1999999999999993" customHeight="1" x14ac:dyDescent="0.25">
      <c r="A41" s="55" t="s">
        <v>100</v>
      </c>
      <c r="B41" s="59">
        <v>69945662734</v>
      </c>
      <c r="C41" s="59">
        <v>782163350</v>
      </c>
      <c r="D41" s="59">
        <v>70727826084</v>
      </c>
      <c r="E41" s="59">
        <v>54611184081</v>
      </c>
      <c r="F41" s="59">
        <v>54611184081</v>
      </c>
      <c r="G41" s="59">
        <v>-15334478653</v>
      </c>
    </row>
    <row r="42" spans="1:7" ht="9.1999999999999993" customHeight="1" x14ac:dyDescent="0.25">
      <c r="A42" s="55" t="s">
        <v>101</v>
      </c>
      <c r="B42" s="50"/>
      <c r="C42" s="50"/>
      <c r="D42" s="50"/>
      <c r="E42" s="50"/>
      <c r="F42" s="50"/>
      <c r="G42" s="60">
        <v>0</v>
      </c>
    </row>
    <row r="43" spans="1:7" ht="9.1999999999999993" customHeight="1" x14ac:dyDescent="0.25">
      <c r="A43" s="55" t="s">
        <v>102</v>
      </c>
      <c r="B43" s="50"/>
      <c r="C43" s="50"/>
      <c r="D43" s="50"/>
      <c r="E43" s="50"/>
      <c r="F43" s="50"/>
      <c r="G43" s="50"/>
    </row>
    <row r="44" spans="1:7" ht="9.1999999999999993" customHeight="1" x14ac:dyDescent="0.25">
      <c r="A44" s="56" t="s">
        <v>103</v>
      </c>
      <c r="B44" s="57">
        <v>30079292757</v>
      </c>
      <c r="C44" s="57">
        <v>82301436</v>
      </c>
      <c r="D44" s="57">
        <v>30161594193</v>
      </c>
      <c r="E44" s="57">
        <v>22166968047</v>
      </c>
      <c r="F44" s="57">
        <v>22166968047</v>
      </c>
      <c r="G44" s="57">
        <v>-7912324710</v>
      </c>
    </row>
    <row r="45" spans="1:7" ht="9.1999999999999993" customHeight="1" x14ac:dyDescent="0.25">
      <c r="A45" s="56" t="s">
        <v>104</v>
      </c>
      <c r="B45" s="57">
        <v>17459334266</v>
      </c>
      <c r="C45" s="58">
        <v>0</v>
      </c>
      <c r="D45" s="57">
        <v>17459334266</v>
      </c>
      <c r="E45" s="57">
        <v>12709619649</v>
      </c>
      <c r="F45" s="57">
        <v>12709619649</v>
      </c>
      <c r="G45" s="57">
        <v>-4749714617</v>
      </c>
    </row>
    <row r="46" spans="1:7" ht="9.1999999999999993" customHeight="1" x14ac:dyDescent="0.25">
      <c r="A46" s="56" t="s">
        <v>105</v>
      </c>
      <c r="B46" s="57">
        <v>3655853309</v>
      </c>
      <c r="C46" s="57">
        <v>55667607</v>
      </c>
      <c r="D46" s="57">
        <v>3711520916</v>
      </c>
      <c r="E46" s="57">
        <v>2535489131</v>
      </c>
      <c r="F46" s="57">
        <v>2535489131</v>
      </c>
      <c r="G46" s="57">
        <v>-1120364178</v>
      </c>
    </row>
    <row r="47" spans="1:7" ht="9.1999999999999993" customHeight="1" x14ac:dyDescent="0.25">
      <c r="A47" s="56" t="s">
        <v>106</v>
      </c>
      <c r="B47" s="57">
        <v>1941185230</v>
      </c>
      <c r="C47" s="57">
        <v>-23553537</v>
      </c>
      <c r="D47" s="57">
        <v>1917631693</v>
      </c>
      <c r="E47" s="57">
        <v>1574344179</v>
      </c>
      <c r="F47" s="57">
        <v>1574344179</v>
      </c>
      <c r="G47" s="57">
        <v>-366841051</v>
      </c>
    </row>
    <row r="48" spans="1:7" ht="9.1999999999999993" customHeight="1" x14ac:dyDescent="0.25">
      <c r="A48" s="56" t="s">
        <v>107</v>
      </c>
      <c r="B48" s="57">
        <v>3667231300</v>
      </c>
      <c r="C48" s="57">
        <v>12215444</v>
      </c>
      <c r="D48" s="57">
        <v>3679446744</v>
      </c>
      <c r="E48" s="57">
        <v>2759585058</v>
      </c>
      <c r="F48" s="57">
        <v>2759585058</v>
      </c>
      <c r="G48" s="57">
        <v>-907646242</v>
      </c>
    </row>
    <row r="49" spans="1:7" ht="9.1999999999999993" customHeight="1" x14ac:dyDescent="0.25">
      <c r="A49" s="56" t="s">
        <v>108</v>
      </c>
      <c r="B49" s="57">
        <v>910483952</v>
      </c>
      <c r="C49" s="57">
        <v>58673597</v>
      </c>
      <c r="D49" s="57">
        <v>969157549</v>
      </c>
      <c r="E49" s="57">
        <v>726868154</v>
      </c>
      <c r="F49" s="57">
        <v>726868154</v>
      </c>
      <c r="G49" s="57">
        <v>-183615798</v>
      </c>
    </row>
    <row r="50" spans="1:7" ht="9.1999999999999993" customHeight="1" x14ac:dyDescent="0.25">
      <c r="A50" s="56" t="s">
        <v>109</v>
      </c>
      <c r="B50" s="57">
        <v>353724813</v>
      </c>
      <c r="C50" s="58">
        <v>0</v>
      </c>
      <c r="D50" s="57">
        <v>353724813</v>
      </c>
      <c r="E50" s="57">
        <v>254537801</v>
      </c>
      <c r="F50" s="57">
        <v>254537801</v>
      </c>
      <c r="G50" s="57">
        <v>-99187012</v>
      </c>
    </row>
    <row r="51" spans="1:7" ht="9.1999999999999993" customHeight="1" x14ac:dyDescent="0.25">
      <c r="A51" s="56" t="s">
        <v>110</v>
      </c>
      <c r="B51" s="57">
        <v>356784024</v>
      </c>
      <c r="C51" s="57">
        <v>-514592</v>
      </c>
      <c r="D51" s="57">
        <v>356269432</v>
      </c>
      <c r="E51" s="57">
        <v>320642487</v>
      </c>
      <c r="F51" s="57">
        <v>320642487</v>
      </c>
      <c r="G51" s="57">
        <v>-36141538</v>
      </c>
    </row>
    <row r="52" spans="1:7" ht="9.1999999999999993" customHeight="1" x14ac:dyDescent="0.25">
      <c r="A52" s="56" t="s">
        <v>111</v>
      </c>
      <c r="B52" s="57">
        <v>1734695863</v>
      </c>
      <c r="C52" s="57">
        <v>-20187083</v>
      </c>
      <c r="D52" s="57">
        <v>1714508780</v>
      </c>
      <c r="E52" s="57">
        <v>1285881588</v>
      </c>
      <c r="F52" s="57">
        <v>1285881588</v>
      </c>
      <c r="G52" s="57">
        <v>-448814275</v>
      </c>
    </row>
    <row r="53" spans="1:7" ht="9.1999999999999993" customHeight="1" x14ac:dyDescent="0.25">
      <c r="A53" s="56" t="s">
        <v>95</v>
      </c>
      <c r="B53" s="57">
        <v>5795315162</v>
      </c>
      <c r="C53" s="57">
        <v>571178011</v>
      </c>
      <c r="D53" s="57">
        <v>6366493173</v>
      </c>
      <c r="E53" s="57">
        <v>5239649917</v>
      </c>
      <c r="F53" s="57">
        <v>5239649917</v>
      </c>
      <c r="G53" s="57">
        <v>-555665245</v>
      </c>
    </row>
    <row r="54" spans="1:7" ht="9.1999999999999993" customHeight="1" x14ac:dyDescent="0.25">
      <c r="A54" s="56" t="s">
        <v>112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ht="9.1999999999999993" customHeight="1" x14ac:dyDescent="0.25">
      <c r="A55" s="56" t="s">
        <v>113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ht="9.1999999999999993" customHeight="1" x14ac:dyDescent="0.25">
      <c r="A56" s="56" t="s">
        <v>114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ht="9.1999999999999993" customHeight="1" x14ac:dyDescent="0.25">
      <c r="A57" s="56" t="s">
        <v>96</v>
      </c>
      <c r="B57" s="57">
        <v>5795315162</v>
      </c>
      <c r="C57" s="57">
        <v>571178011</v>
      </c>
      <c r="D57" s="57">
        <v>6366493173</v>
      </c>
      <c r="E57" s="57">
        <v>5239649917</v>
      </c>
      <c r="F57" s="57">
        <v>5239649917</v>
      </c>
      <c r="G57" s="57">
        <v>-555665245</v>
      </c>
    </row>
    <row r="58" spans="1:7" ht="9.1999999999999993" customHeight="1" x14ac:dyDescent="0.25">
      <c r="A58" s="56" t="s">
        <v>115</v>
      </c>
      <c r="B58" s="58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</row>
    <row r="59" spans="1:7" ht="9.1999999999999993" customHeight="1" x14ac:dyDescent="0.25">
      <c r="A59" s="56" t="s">
        <v>116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ht="9.1999999999999993" customHeight="1" x14ac:dyDescent="0.25">
      <c r="A60" s="56" t="s">
        <v>117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ht="9.1999999999999993" customHeight="1" x14ac:dyDescent="0.25">
      <c r="A61" s="56" t="s">
        <v>118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ht="9.1999999999999993" customHeight="1" x14ac:dyDescent="0.25">
      <c r="A62" s="56" t="s">
        <v>119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</row>
    <row r="63" spans="1:7" ht="9.1999999999999993" customHeight="1" x14ac:dyDescent="0.25">
      <c r="A63" s="55" t="s">
        <v>120</v>
      </c>
      <c r="B63" s="59">
        <v>35874607919</v>
      </c>
      <c r="C63" s="59">
        <v>653479447</v>
      </c>
      <c r="D63" s="59">
        <v>36528087366</v>
      </c>
      <c r="E63" s="59">
        <v>27406617964</v>
      </c>
      <c r="F63" s="59">
        <v>27406617964</v>
      </c>
      <c r="G63" s="59">
        <v>-8467989955</v>
      </c>
    </row>
    <row r="64" spans="1:7" ht="9.1999999999999993" customHeight="1" x14ac:dyDescent="0.25">
      <c r="A64" s="55" t="s">
        <v>121</v>
      </c>
      <c r="B64" s="59">
        <v>1750000000</v>
      </c>
      <c r="C64" s="59">
        <v>13363819995</v>
      </c>
      <c r="D64" s="59">
        <v>15113819995</v>
      </c>
      <c r="E64" s="59">
        <v>13565929114</v>
      </c>
      <c r="F64" s="59">
        <v>13565929114</v>
      </c>
      <c r="G64" s="59">
        <v>11815929114</v>
      </c>
    </row>
    <row r="65" spans="1:7" ht="9.1999999999999993" customHeight="1" x14ac:dyDescent="0.25">
      <c r="A65" s="56" t="s">
        <v>122</v>
      </c>
      <c r="B65" s="57">
        <v>1750000000</v>
      </c>
      <c r="C65" s="57">
        <v>13363819995</v>
      </c>
      <c r="D65" s="57">
        <v>15113819995</v>
      </c>
      <c r="E65" s="57">
        <v>13565929114</v>
      </c>
      <c r="F65" s="57">
        <v>13565929114</v>
      </c>
      <c r="G65" s="57">
        <v>11815929114</v>
      </c>
    </row>
    <row r="66" spans="1:7" ht="9.1999999999999993" customHeight="1" x14ac:dyDescent="0.25">
      <c r="A66" s="55" t="s">
        <v>123</v>
      </c>
      <c r="B66" s="59">
        <v>107570270653</v>
      </c>
      <c r="C66" s="59">
        <v>14799462792</v>
      </c>
      <c r="D66" s="59">
        <v>122369733445</v>
      </c>
      <c r="E66" s="59">
        <v>95583731159</v>
      </c>
      <c r="F66" s="59">
        <v>95583731159</v>
      </c>
      <c r="G66" s="59">
        <v>-11986539494</v>
      </c>
    </row>
    <row r="67" spans="1:7" ht="9.1999999999999993" customHeight="1" x14ac:dyDescent="0.25">
      <c r="A67" s="55" t="s">
        <v>124</v>
      </c>
      <c r="B67" s="50"/>
      <c r="C67" s="50"/>
      <c r="D67" s="50"/>
      <c r="E67" s="50"/>
      <c r="F67" s="50"/>
      <c r="G67" s="50"/>
    </row>
    <row r="68" spans="1:7" ht="9.1999999999999993" customHeight="1" x14ac:dyDescent="0.25">
      <c r="A68" s="56" t="s">
        <v>125</v>
      </c>
      <c r="B68" s="57">
        <v>1750000000</v>
      </c>
      <c r="C68" s="57">
        <v>13363819995</v>
      </c>
      <c r="D68" s="57">
        <v>15113819995</v>
      </c>
      <c r="E68" s="57">
        <v>13565929114</v>
      </c>
      <c r="F68" s="57">
        <v>13565929114</v>
      </c>
      <c r="G68" s="57">
        <v>11815929114</v>
      </c>
    </row>
    <row r="69" spans="1:7" ht="9.1999999999999993" customHeight="1" x14ac:dyDescent="0.25">
      <c r="A69" s="56" t="s">
        <v>126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ht="9.1999999999999993" customHeight="1" x14ac:dyDescent="0.25">
      <c r="A70" s="55" t="s">
        <v>121</v>
      </c>
      <c r="B70" s="59">
        <v>1750000000</v>
      </c>
      <c r="C70" s="59">
        <v>13363819995</v>
      </c>
      <c r="D70" s="59">
        <v>15113819995</v>
      </c>
      <c r="E70" s="59">
        <v>13565929114</v>
      </c>
      <c r="F70" s="59">
        <v>13565929114</v>
      </c>
      <c r="G70" s="59">
        <v>11815929114</v>
      </c>
    </row>
    <row r="74" spans="1:7" x14ac:dyDescent="0.25">
      <c r="F74" s="61">
        <f>++F66-F65</f>
        <v>82017802045</v>
      </c>
    </row>
    <row r="75" spans="1:7" x14ac:dyDescent="0.25">
      <c r="F75" s="61"/>
    </row>
    <row r="77" spans="1:7" x14ac:dyDescent="0.25">
      <c r="A77" s="62" t="s">
        <v>127</v>
      </c>
    </row>
    <row r="78" spans="1:7" x14ac:dyDescent="0.25">
      <c r="A78" s="62" t="s">
        <v>128</v>
      </c>
    </row>
    <row r="82" spans="1:5" ht="11.1" customHeight="1" x14ac:dyDescent="0.25">
      <c r="A82" s="50"/>
      <c r="B82" s="63" t="s">
        <v>129</v>
      </c>
      <c r="C82" s="50"/>
      <c r="D82" s="64"/>
      <c r="E82" s="50"/>
    </row>
    <row r="83" spans="1:5" ht="11.1" customHeight="1" x14ac:dyDescent="0.25">
      <c r="A83" s="50"/>
      <c r="B83" s="65" t="s">
        <v>130</v>
      </c>
      <c r="C83" s="50"/>
      <c r="D83" s="50"/>
      <c r="E83" s="50"/>
    </row>
    <row r="85" spans="1:5" x14ac:dyDescent="0.25">
      <c r="A85" s="66"/>
    </row>
  </sheetData>
  <mergeCells count="10">
    <mergeCell ref="B4:E4"/>
    <mergeCell ref="F4:G4"/>
    <mergeCell ref="A5:B5"/>
    <mergeCell ref="E5:F5"/>
    <mergeCell ref="B1:E1"/>
    <mergeCell ref="F1:G1"/>
    <mergeCell ref="B2:E2"/>
    <mergeCell ref="F2:G2"/>
    <mergeCell ref="B3:E3"/>
    <mergeCell ref="F3:G3"/>
  </mergeCells>
  <pageMargins left="0.70866141732283472" right="0.70866141732283472" top="0.74803149606299213" bottom="0.74803149606299213" header="0.31496062992125984" footer="0.31496062992125984"/>
  <pageSetup scale="75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aa3d3e-209f-4eb8-ba7a-0f14d8e55aaa" xsi:nil="true"/>
    <lcf76f155ced4ddcb4097134ff3c332f xmlns="bd8ba52a-6440-48d1-91ac-3e5842499d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6C0814CF1B2245AF14EB24BB7821B5" ma:contentTypeVersion="11" ma:contentTypeDescription="Crear nuevo documento." ma:contentTypeScope="" ma:versionID="e575906e6f2b34ad6f40ec06f6ef84ad">
  <xsd:schema xmlns:xsd="http://www.w3.org/2001/XMLSchema" xmlns:xs="http://www.w3.org/2001/XMLSchema" xmlns:p="http://schemas.microsoft.com/office/2006/metadata/properties" xmlns:ns2="bd8ba52a-6440-48d1-91ac-3e5842499d85" xmlns:ns3="a3aa3d3e-209f-4eb8-ba7a-0f14d8e55aaa" targetNamespace="http://schemas.microsoft.com/office/2006/metadata/properties" ma:root="true" ma:fieldsID="02cb980571aacdb1327bb3166bcc3425" ns2:_="" ns3:_="">
    <xsd:import namespace="bd8ba52a-6440-48d1-91ac-3e5842499d85"/>
    <xsd:import namespace="a3aa3d3e-209f-4eb8-ba7a-0f14d8e55a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ba52a-6440-48d1-91ac-3e5842499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70aef05-7a3c-4515-97c7-4eb2c5e78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a3d3e-209f-4eb8-ba7a-0f14d8e55aa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55e9a0-3dc7-47cc-9931-28592a03f9d4}" ma:internalName="TaxCatchAll" ma:showField="CatchAllData" ma:web="a3aa3d3e-209f-4eb8-ba7a-0f14d8e55a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A46032-D2E5-48FF-B131-49808958652E}">
  <ds:schemaRefs>
    <ds:schemaRef ds:uri="http://schemas.microsoft.com/office/2006/metadata/properties"/>
    <ds:schemaRef ds:uri="http://schemas.microsoft.com/office/infopath/2007/PartnerControls"/>
    <ds:schemaRef ds:uri="a3aa3d3e-209f-4eb8-ba7a-0f14d8e55aaa"/>
    <ds:schemaRef ds:uri="bd8ba52a-6440-48d1-91ac-3e5842499d85"/>
  </ds:schemaRefs>
</ds:datastoreItem>
</file>

<file path=customXml/itemProps2.xml><?xml version="1.0" encoding="utf-8"?>
<ds:datastoreItem xmlns:ds="http://schemas.openxmlformats.org/officeDocument/2006/customXml" ds:itemID="{935377C6-557B-456B-A348-52F5770DE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C4D1FE-E134-4284-8C32-664C3FEC8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8ba52a-6440-48d1-91ac-3e5842499d85"/>
    <ds:schemaRef ds:uri="a3aa3d3e-209f-4eb8-ba7a-0f14d8e55a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</vt:lpstr>
      <vt:lpstr>egreso</vt:lpstr>
      <vt:lpstr>ingreso</vt:lpstr>
      <vt:lpstr>balance!Títulos_a_imprimir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ERGARCIA</dc:creator>
  <cp:lastModifiedBy>Anyolina Rico Estrada</cp:lastModifiedBy>
  <cp:lastPrinted>2025-10-23T19:15:03Z</cp:lastPrinted>
  <dcterms:created xsi:type="dcterms:W3CDTF">2025-10-16T19:29:43Z</dcterms:created>
  <dcterms:modified xsi:type="dcterms:W3CDTF">2025-10-23T19:15:17Z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0x0101006A6C0814CF1B2245AF14EB24BB7821B5</vt:lpwstr>
  </property>
</Properties>
</file>