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53.18.217\reptos_trimestrales\2024\4toTrimestre\Cuenta Publica\Informacion LDF\"/>
    </mc:Choice>
  </mc:AlternateContent>
  <xr:revisionPtr revIDLastSave="0" documentId="13_ncr:1_{AEF57A7C-9320-481C-BDA4-18D1A71F158C}" xr6:coauthVersionLast="47" xr6:coauthVersionMax="47" xr10:uidLastSave="{00000000-0000-0000-0000-000000000000}"/>
  <bookViews>
    <workbookView xWindow="25974" yWindow="-109" windowWidth="26301" windowHeight="14169" xr2:uid="{B5D18C28-1BBC-4925-B0D0-9B914CE6ADEC}"/>
  </bookViews>
  <sheets>
    <sheet name="4to. trim " sheetId="5" r:id="rId1"/>
  </sheets>
  <definedNames>
    <definedName name="_xlnm.Print_Area" localSheetId="0">'4to. trim '!$A$1:$D$78</definedName>
    <definedName name="_xlnm.Print_Titles" localSheetId="0">'4to. trim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0" i="5" l="1"/>
  <c r="C70" i="5"/>
  <c r="L40" i="5"/>
  <c r="L11" i="5"/>
  <c r="K11" i="5"/>
  <c r="L12" i="5"/>
  <c r="K12" i="5"/>
  <c r="D57" i="5" l="1"/>
  <c r="C15" i="5"/>
  <c r="C81" i="5"/>
  <c r="C82" i="5" s="1"/>
  <c r="D74" i="5"/>
  <c r="C74" i="5"/>
  <c r="D72" i="5"/>
  <c r="C72" i="5"/>
  <c r="B72" i="5"/>
  <c r="H70" i="5"/>
  <c r="G70" i="5"/>
  <c r="D69" i="5"/>
  <c r="D68" i="5" s="1"/>
  <c r="C69" i="5"/>
  <c r="C68" i="5" s="1"/>
  <c r="B69" i="5"/>
  <c r="B68" i="5"/>
  <c r="D66" i="5"/>
  <c r="C66" i="5"/>
  <c r="B66" i="5"/>
  <c r="D59" i="5"/>
  <c r="C59" i="5"/>
  <c r="B57" i="5"/>
  <c r="D55" i="5"/>
  <c r="C55" i="5"/>
  <c r="B55" i="5"/>
  <c r="D54" i="5"/>
  <c r="B54" i="5"/>
  <c r="D51" i="5"/>
  <c r="C51" i="5"/>
  <c r="B51" i="5"/>
  <c r="H44" i="5"/>
  <c r="G44" i="5"/>
  <c r="D43" i="5"/>
  <c r="C43" i="5"/>
  <c r="B43" i="5"/>
  <c r="C40" i="5"/>
  <c r="D39" i="5"/>
  <c r="C39" i="5"/>
  <c r="B39" i="5"/>
  <c r="H33" i="5"/>
  <c r="G33" i="5"/>
  <c r="H32" i="5"/>
  <c r="G32" i="5"/>
  <c r="D31" i="5"/>
  <c r="C31" i="5"/>
  <c r="B31" i="5"/>
  <c r="H21" i="5"/>
  <c r="G21" i="5"/>
  <c r="H20" i="5"/>
  <c r="G20" i="5"/>
  <c r="D19" i="5"/>
  <c r="C19" i="5"/>
  <c r="B19" i="5"/>
  <c r="H17" i="5"/>
  <c r="G17" i="5"/>
  <c r="G16" i="5"/>
  <c r="D15" i="5"/>
  <c r="B15" i="5"/>
  <c r="C47" i="5" l="1"/>
  <c r="C13" i="5" s="1"/>
  <c r="C10" i="5" s="1"/>
  <c r="D47" i="5"/>
  <c r="D13" i="5" s="1"/>
  <c r="D10" i="5" s="1"/>
  <c r="D23" i="5" s="1"/>
  <c r="D25" i="5" s="1"/>
  <c r="D27" i="5" s="1"/>
  <c r="D35" i="5" s="1"/>
  <c r="B53" i="5"/>
  <c r="B76" i="5"/>
  <c r="B78" i="5" s="1"/>
  <c r="B47" i="5"/>
  <c r="B13" i="5" s="1"/>
  <c r="B10" i="5" s="1"/>
  <c r="B23" i="5" s="1"/>
  <c r="B25" i="5" s="1"/>
  <c r="B27" i="5" s="1"/>
  <c r="B35" i="5" s="1"/>
  <c r="B61" i="5"/>
  <c r="B63" i="5" s="1"/>
  <c r="D53" i="5"/>
  <c r="D61" i="5" s="1"/>
  <c r="D63" i="5" s="1"/>
  <c r="C54" i="5"/>
  <c r="C53" i="5" s="1"/>
  <c r="C61" i="5" s="1"/>
  <c r="C63" i="5" s="1"/>
  <c r="K40" i="5"/>
  <c r="C76" i="5"/>
  <c r="C78" i="5" s="1"/>
  <c r="D76" i="5"/>
  <c r="D78" i="5" s="1"/>
  <c r="D81" i="5"/>
  <c r="D82" i="5" s="1"/>
  <c r="H16" i="5"/>
  <c r="C23" i="5"/>
  <c r="C25" i="5" s="1"/>
  <c r="C27" i="5" s="1"/>
  <c r="C35" i="5" s="1"/>
  <c r="C57" i="5"/>
</calcChain>
</file>

<file path=xl/sharedStrings.xml><?xml version="1.0" encoding="utf-8"?>
<sst xmlns="http://schemas.openxmlformats.org/spreadsheetml/2006/main" count="66" uniqueCount="44">
  <si>
    <t>CONFIRMACION</t>
  </si>
  <si>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</si>
  <si>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</si>
  <si>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</si>
  <si>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</si>
  <si>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</si>
  <si>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</si>
  <si>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</si>
  <si>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</si>
  <si>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Recaudado/Pagado</t>
  </si>
  <si>
    <t>Devengado</t>
  </si>
  <si>
    <t>Estimado/ Aprobado</t>
  </si>
  <si>
    <t>Concepto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</si>
  <si>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</si>
  <si>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</si>
  <si>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</si>
  <si>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</si>
  <si>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</si>
  <si>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</si>
  <si>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</si>
  <si>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>A1. Ingresos de Libre Disposición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</si>
  <si>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</si>
  <si>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</si>
  <si>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</si>
  <si>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</si>
  <si>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</si>
  <si>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</si>
  <si>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</si>
  <si>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Pagado</t>
  </si>
  <si>
    <t>Aprobado</t>
  </si>
  <si>
    <t>III. Balance Presupuestario sin Financiamiento Neto y sin Remanentes del Ejercicio Anterior (III= II - C)</t>
  </si>
  <si>
    <t>II. Balance Presupuestario sin Financiamiento Neto (II = I - A3)</t>
  </si>
  <si>
    <t>I. Balance Presupuestario (I = A – B + C)</t>
  </si>
  <si>
    <t>C. Remanentes del Ejercicio Anterior ( C = C1 + C2 )</t>
  </si>
  <si>
    <t>B. Egresos Presupuestarios1 (B = B1+B2)</t>
  </si>
  <si>
    <t>A3. Financiamiento Neto</t>
  </si>
  <si>
    <t>A. Ingresos Totales (A = A1+A2+A3)</t>
  </si>
  <si>
    <t>Estimado/Aprobado</t>
  </si>
  <si>
    <t xml:space="preserve">Concepto </t>
  </si>
  <si>
    <t>(PESOS)</t>
  </si>
  <si>
    <t>Balance Presupuestario - LDF</t>
  </si>
  <si>
    <t>Gobierno del Estado de Chihuahua</t>
  </si>
  <si>
    <t>Formato 4 Balance Presupuestario - LDF</t>
  </si>
  <si>
    <t>Del 1 de Enero al 31 de Diciembre del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</si>
</sst>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43" fontId="0" fillId="2" borderId="0" xfId="1" applyFont="1" applyFill="1" applyAlignment="1">
      <alignment vertical="center"/>
    </xf>
    <xf numFmtId="0" fontId="0" fillId="2" borderId="0" xfId="0" applyFill="1" applyAlignment="1">
      <alignment vertical="center"/>
    </xf>
    <xf numFmtId="164" fontId="0" fillId="2" borderId="0" xfId="0" applyNumberFormat="1" applyFill="1" applyAlignment="1">
      <alignment vertical="center"/>
    </xf>
    <xf numFmtId="3" fontId="3" fillId="3" borderId="0" xfId="0" applyNumberFormat="1" applyFont="1" applyFill="1" applyAlignment="1">
      <alignment horizontal="right" vertical="center" wrapText="1"/>
    </xf>
    <xf numFmtId="3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2" fillId="0" borderId="2" xfId="0" applyFont="1" applyBorder="1" applyAlignment="1">
      <alignment vertical="center" wrapText="1"/>
    </xf>
    <xf numFmtId="3" fontId="2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 wrapText="1"/>
    </xf>
    <xf numFmtId="164" fontId="0" fillId="0" borderId="2" xfId="0" applyNumberFormat="1" applyBorder="1" applyAlignment="1">
      <alignment vertical="center"/>
    </xf>
    <xf numFmtId="3" fontId="0" fillId="0" borderId="2" xfId="0" applyNumberFormat="1" applyBorder="1" applyAlignment="1">
      <alignment vertical="center"/>
    </xf>
    <xf numFmtId="164" fontId="0" fillId="0" borderId="2" xfId="1" applyNumberFormat="1" applyFont="1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left" vertical="center" wrapText="1"/>
    </xf>
    <xf numFmtId="164" fontId="0" fillId="0" borderId="2" xfId="1" applyNumberFormat="1" applyFont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6" xfId="0" applyBorder="1" applyAlignment="1">
      <alignment vertical="center"/>
    </xf>
    <xf numFmtId="164" fontId="0" fillId="0" borderId="0" xfId="1" applyNumberFormat="1" applyFont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4" borderId="3" xfId="0" applyFont="1" applyFill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3" fontId="0" fillId="0" borderId="2" xfId="0" applyNumberFormat="1" applyFill="1" applyBorder="1" applyAlignment="1">
      <alignment vertical="center"/>
    </xf>
    <xf numFmtId="43" fontId="2" fillId="0" borderId="2" xfId="1" applyFont="1" applyBorder="1" applyAlignment="1">
      <alignment vertical="center"/>
    </xf>
    <xf numFmtId="43" fontId="0" fillId="0" borderId="0" xfId="0" applyNumberFormat="1"/>
    <xf numFmtId="43" fontId="0" fillId="0" borderId="0" xfId="0" applyNumberFormat="1" applyAlignment="1">
      <alignment vertical="center"/>
    </xf>
    <xf numFmtId="43" fontId="0" fillId="2" borderId="0" xfId="0" applyNumberFormat="1" applyFill="1"/>
    <xf numFmtId="43" fontId="2" fillId="0" borderId="15" xfId="0" applyNumberFormat="1" applyFont="1" applyBorder="1"/>
    <xf numFmtId="0" fontId="2" fillId="0" borderId="0" xfId="0" applyFont="1" applyAlignment="1">
      <alignment horizontal="left" vertical="center" wrapText="1"/>
    </xf>
    <xf numFmtId="43" fontId="0" fillId="0" borderId="2" xfId="1" applyFont="1" applyFill="1" applyBorder="1" applyAlignment="1">
      <alignment vertical="center"/>
    </xf>
    <xf numFmtId="164" fontId="0" fillId="0" borderId="2" xfId="1" applyNumberFormat="1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3" fontId="2" fillId="0" borderId="2" xfId="0" applyNumberFormat="1" applyFont="1" applyFill="1" applyBorder="1" applyAlignment="1">
      <alignment vertical="center"/>
    </xf>
    <xf numFmtId="43" fontId="4" fillId="3" borderId="0" xfId="1" applyFont="1" applyFill="1" applyAlignment="1">
      <alignment horizontal="right" vertical="top" wrapText="1"/>
    </xf>
    <xf numFmtId="43" fontId="3" fillId="3" borderId="0" xfId="1" applyFont="1" applyFill="1" applyAlignment="1">
      <alignment horizontal="right" vertical="top" wrapText="1"/>
    </xf>
    <xf numFmtId="0" fontId="0" fillId="0" borderId="2" xfId="0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917B2-DEEA-4327-B8C4-72CED0614479}">
  <dimension ref="A1:L82"/>
  <sheetViews>
    <sheetView tabSelected="1" view="pageBreakPreview" topLeftCell="A59" zoomScale="145" zoomScaleNormal="100" zoomScaleSheetLayoutView="145" workbookViewId="0">
      <selection activeCell="O45" sqref="O45"/>
    </sheetView>
  </sheetViews>
  <sheetFormatPr baseColWidth="10" defaultColWidth="11.375" defaultRowHeight="14.3" x14ac:dyDescent="0.25"/>
  <cols>
    <col min="1" max="1" width="47.875" style="2" customWidth="1"/>
    <col min="2" max="2" width="20.375" style="1" customWidth="1"/>
    <col min="3" max="3" width="19.125" style="1" bestFit="1" customWidth="1"/>
    <col min="4" max="4" width="19" style="1" customWidth="1"/>
    <col min="5" max="6" width="17.875" style="1" hidden="1" customWidth="1"/>
    <col min="7" max="8" width="0" style="1" hidden="1" customWidth="1"/>
    <col min="9" max="10" width="14.75" style="1" hidden="1" customWidth="1"/>
    <col min="11" max="13" width="0" style="1" hidden="1" customWidth="1"/>
    <col min="14" max="16384" width="11.375" style="1"/>
  </cols>
  <sheetData>
    <row r="1" spans="1:12" ht="14.95" x14ac:dyDescent="0.25">
      <c r="A1" s="51" t="s">
        <v>42</v>
      </c>
      <c r="B1" s="51"/>
      <c r="C1" s="51"/>
      <c r="D1" s="51"/>
    </row>
    <row r="2" spans="1:12" ht="14.95" x14ac:dyDescent="0.25">
      <c r="A2" s="41"/>
      <c r="B2" s="41"/>
      <c r="C2" s="41"/>
      <c r="D2" s="41"/>
    </row>
    <row r="3" spans="1:12" ht="14.95" x14ac:dyDescent="0.25">
      <c r="A3" s="52" t="s">
        <v>41</v>
      </c>
      <c r="B3" s="53"/>
      <c r="C3" s="53"/>
      <c r="D3" s="54"/>
    </row>
    <row r="4" spans="1:12" ht="14.95" x14ac:dyDescent="0.25">
      <c r="A4" s="55" t="s">
        <v>40</v>
      </c>
      <c r="B4" s="56"/>
      <c r="C4" s="56"/>
      <c r="D4" s="57"/>
    </row>
    <row r="5" spans="1:12" ht="14.95" x14ac:dyDescent="0.25">
      <c r="A5" s="55" t="s">
        <v>43</v>
      </c>
      <c r="B5" s="56"/>
      <c r="C5" s="56"/>
      <c r="D5" s="57"/>
    </row>
    <row r="6" spans="1:12" ht="14.95" x14ac:dyDescent="0.25">
      <c r="A6" s="58" t="s">
        <v>39</v>
      </c>
      <c r="B6" s="59"/>
      <c r="C6" s="59"/>
      <c r="D6" s="60"/>
    </row>
    <row r="8" spans="1:12" s="32" customFormat="1" x14ac:dyDescent="0.25">
      <c r="A8" s="61" t="s">
        <v>38</v>
      </c>
      <c r="B8" s="63" t="s">
        <v>37</v>
      </c>
      <c r="C8" s="63" t="s">
        <v>10</v>
      </c>
      <c r="D8" s="63" t="s">
        <v>9</v>
      </c>
    </row>
    <row r="9" spans="1:12" s="32" customFormat="1" ht="14.95" customHeight="1" x14ac:dyDescent="0.25">
      <c r="A9" s="62"/>
      <c r="B9" s="64"/>
      <c r="C9" s="64"/>
      <c r="D9" s="64"/>
    </row>
    <row r="10" spans="1:12" ht="14.95" x14ac:dyDescent="0.25">
      <c r="A10" s="34" t="s">
        <v>36</v>
      </c>
      <c r="B10" s="11">
        <f>SUM(B11:B13)</f>
        <v>99260203754.309998</v>
      </c>
      <c r="C10" s="11">
        <f>SUM(C11:C13)</f>
        <v>106060268659.21001</v>
      </c>
      <c r="D10" s="11">
        <f>SUM(D11:D13)</f>
        <v>106060268659.21001</v>
      </c>
    </row>
    <row r="11" spans="1:12" x14ac:dyDescent="0.25">
      <c r="A11" s="49" t="s">
        <v>20</v>
      </c>
      <c r="B11" s="35">
        <v>64606920214</v>
      </c>
      <c r="C11" s="35">
        <v>67417569164</v>
      </c>
      <c r="D11" s="35">
        <v>67417569164</v>
      </c>
      <c r="E11" s="27"/>
      <c r="I11" s="48">
        <v>67417569164</v>
      </c>
      <c r="J11" s="48">
        <v>67417569164</v>
      </c>
      <c r="K11" s="27">
        <f>++I11-C11</f>
        <v>0</v>
      </c>
      <c r="L11" s="27">
        <f>++J11-D11</f>
        <v>0</v>
      </c>
    </row>
    <row r="12" spans="1:12" ht="14.95" x14ac:dyDescent="0.25">
      <c r="A12" s="49" t="s">
        <v>8</v>
      </c>
      <c r="B12" s="35">
        <v>33839642640</v>
      </c>
      <c r="C12" s="35">
        <v>36803603880</v>
      </c>
      <c r="D12" s="35">
        <v>36803603880</v>
      </c>
      <c r="E12" s="27"/>
      <c r="I12" s="48">
        <v>36803603880</v>
      </c>
      <c r="J12" s="48">
        <v>36803603880</v>
      </c>
      <c r="K12" s="27">
        <f>++I12-C12</f>
        <v>0</v>
      </c>
      <c r="L12" s="27">
        <f>++J12-D12</f>
        <v>0</v>
      </c>
    </row>
    <row r="13" spans="1:12" ht="14.95" x14ac:dyDescent="0.25">
      <c r="A13" s="16" t="s">
        <v>35</v>
      </c>
      <c r="B13" s="35">
        <f>B47</f>
        <v>813640900.30999994</v>
      </c>
      <c r="C13" s="35">
        <f>C47</f>
        <v>1839095615.21</v>
      </c>
      <c r="D13" s="35">
        <f>D47</f>
        <v>1839095615.21</v>
      </c>
    </row>
    <row r="14" spans="1:12" ht="14.95" x14ac:dyDescent="0.25">
      <c r="A14" s="16"/>
      <c r="B14" s="9"/>
      <c r="C14" s="9"/>
      <c r="D14" s="24"/>
    </row>
    <row r="15" spans="1:12" ht="14.95" x14ac:dyDescent="0.25">
      <c r="A15" s="10" t="s">
        <v>34</v>
      </c>
      <c r="B15" s="11">
        <f>SUM(B16:B17)</f>
        <v>99260203754.12001</v>
      </c>
      <c r="C15" s="11">
        <f>SUM(C16:C17)</f>
        <v>104802935152.27049</v>
      </c>
      <c r="D15" s="11">
        <f>SUM(D16:D17)</f>
        <v>103226941639.51067</v>
      </c>
    </row>
    <row r="16" spans="1:12" ht="28.55" x14ac:dyDescent="0.25">
      <c r="A16" s="16" t="s">
        <v>16</v>
      </c>
      <c r="B16" s="14">
        <v>65420577292.5</v>
      </c>
      <c r="C16" s="35">
        <v>68235826287.270538</v>
      </c>
      <c r="D16" s="35">
        <v>66674857375.840714</v>
      </c>
      <c r="E16" s="37">
        <v>50173204403.920158</v>
      </c>
      <c r="F16" s="37">
        <v>49092770453.060249</v>
      </c>
      <c r="G16" s="38">
        <f t="shared" ref="G16:H17" si="0">++C16-E16</f>
        <v>18062621883.35038</v>
      </c>
      <c r="H16" s="38">
        <f t="shared" si="0"/>
        <v>17582086922.780464</v>
      </c>
      <c r="I16" s="32"/>
    </row>
    <row r="17" spans="1:8" ht="28.55" x14ac:dyDescent="0.25">
      <c r="A17" s="16" t="s">
        <v>4</v>
      </c>
      <c r="B17" s="14">
        <v>33839626461.62001</v>
      </c>
      <c r="C17" s="35">
        <v>36567108864.999954</v>
      </c>
      <c r="D17" s="35">
        <v>36552084263.669952</v>
      </c>
      <c r="E17" s="37">
        <v>25817509217.560028</v>
      </c>
      <c r="F17" s="37">
        <v>25798707513.48003</v>
      </c>
      <c r="G17" s="38">
        <f t="shared" si="0"/>
        <v>10749599647.439926</v>
      </c>
      <c r="H17" s="38">
        <f t="shared" si="0"/>
        <v>10753376750.189922</v>
      </c>
    </row>
    <row r="18" spans="1:8" ht="14.95" x14ac:dyDescent="0.25">
      <c r="A18" s="16"/>
      <c r="B18" s="9"/>
      <c r="C18" s="44"/>
      <c r="D18" s="45"/>
    </row>
    <row r="19" spans="1:8" ht="14.95" x14ac:dyDescent="0.25">
      <c r="A19" s="10" t="s">
        <v>33</v>
      </c>
      <c r="B19" s="11">
        <f>++B20+B21</f>
        <v>0</v>
      </c>
      <c r="C19" s="46">
        <f>++C20+C21</f>
        <v>710546969.66999984</v>
      </c>
      <c r="D19" s="46">
        <f>++D20+D21</f>
        <v>705908735.5999999</v>
      </c>
    </row>
    <row r="20" spans="1:8" ht="28.55" x14ac:dyDescent="0.25">
      <c r="A20" s="16" t="s">
        <v>15</v>
      </c>
      <c r="B20" s="14"/>
      <c r="C20" s="35">
        <v>597151138.90999985</v>
      </c>
      <c r="D20" s="35">
        <v>592512904.83999991</v>
      </c>
      <c r="E20" s="37">
        <v>412420847.65999967</v>
      </c>
      <c r="F20" s="37">
        <v>412420847.65999967</v>
      </c>
      <c r="G20" s="38">
        <f>++C20-E20</f>
        <v>184730291.25000018</v>
      </c>
      <c r="H20" s="38">
        <f>++D20-F20</f>
        <v>180092057.18000025</v>
      </c>
    </row>
    <row r="21" spans="1:8" ht="30.1" customHeight="1" x14ac:dyDescent="0.25">
      <c r="A21" s="16" t="s">
        <v>3</v>
      </c>
      <c r="B21" s="14">
        <v>0</v>
      </c>
      <c r="C21" s="35">
        <v>113395830.75999999</v>
      </c>
      <c r="D21" s="35">
        <v>113395830.75999999</v>
      </c>
      <c r="E21" s="37">
        <v>121621216.42</v>
      </c>
      <c r="F21" s="37">
        <v>121621216.42</v>
      </c>
      <c r="G21" s="38">
        <f>++C21-E21</f>
        <v>-8225385.6600000113</v>
      </c>
      <c r="H21" s="38">
        <f>++D21-F21</f>
        <v>-8225385.6600000113</v>
      </c>
    </row>
    <row r="22" spans="1:8" x14ac:dyDescent="0.25">
      <c r="A22" s="16"/>
      <c r="B22" s="11"/>
      <c r="C22" s="14"/>
      <c r="D22" s="14"/>
    </row>
    <row r="23" spans="1:8" x14ac:dyDescent="0.25">
      <c r="A23" s="10" t="s">
        <v>32</v>
      </c>
      <c r="B23" s="11">
        <f>++B10-B15+B19</f>
        <v>0.1899871826171875</v>
      </c>
      <c r="C23" s="11">
        <f>++C10-C15+C19</f>
        <v>1967880476.609514</v>
      </c>
      <c r="D23" s="11">
        <f>++D10-D15+D19</f>
        <v>3539235755.2993407</v>
      </c>
    </row>
    <row r="24" spans="1:8" x14ac:dyDescent="0.25">
      <c r="A24" s="10"/>
      <c r="B24" s="9"/>
      <c r="C24" s="9"/>
      <c r="D24" s="24"/>
    </row>
    <row r="25" spans="1:8" ht="28.55" x14ac:dyDescent="0.25">
      <c r="A25" s="10" t="s">
        <v>31</v>
      </c>
      <c r="B25" s="11">
        <f>++B23-B13</f>
        <v>-813640900.12001276</v>
      </c>
      <c r="C25" s="11">
        <f>++C23-C13</f>
        <v>128784861.39951396</v>
      </c>
      <c r="D25" s="11">
        <f>++D23-D13</f>
        <v>1700140140.0893407</v>
      </c>
    </row>
    <row r="26" spans="1:8" x14ac:dyDescent="0.25">
      <c r="A26" s="10"/>
      <c r="B26" s="9"/>
      <c r="C26" s="9"/>
      <c r="D26" s="24"/>
    </row>
    <row r="27" spans="1:8" ht="28.55" x14ac:dyDescent="0.25">
      <c r="A27" s="10" t="s">
        <v>30</v>
      </c>
      <c r="B27" s="11">
        <f>++B25-B19</f>
        <v>-813640900.12001276</v>
      </c>
      <c r="C27" s="11">
        <f>++C25-C19</f>
        <v>-581762108.27048588</v>
      </c>
      <c r="D27" s="11">
        <f>++D25-D19</f>
        <v>994231404.48934078</v>
      </c>
    </row>
    <row r="28" spans="1:8" x14ac:dyDescent="0.25">
      <c r="A28" s="8"/>
      <c r="B28" s="21"/>
      <c r="C28" s="21"/>
      <c r="D28" s="20"/>
    </row>
    <row r="29" spans="1:8" x14ac:dyDescent="0.25">
      <c r="A29" s="31"/>
    </row>
    <row r="30" spans="1:8" s="32" customFormat="1" x14ac:dyDescent="0.25">
      <c r="A30" s="33" t="s">
        <v>12</v>
      </c>
      <c r="B30" s="17" t="s">
        <v>29</v>
      </c>
      <c r="C30" s="17" t="s">
        <v>10</v>
      </c>
      <c r="D30" s="17" t="s">
        <v>28</v>
      </c>
    </row>
    <row r="31" spans="1:8" ht="28.55" x14ac:dyDescent="0.25">
      <c r="A31" s="10" t="s">
        <v>27</v>
      </c>
      <c r="B31" s="11">
        <f>SUM(B32:B33)</f>
        <v>5326083869.3600101</v>
      </c>
      <c r="C31" s="36">
        <f>SUM(C32:C33)</f>
        <v>4258578798.7100015</v>
      </c>
      <c r="D31" s="36">
        <f>SUM(D32:D33)</f>
        <v>4258578798.7100015</v>
      </c>
    </row>
    <row r="32" spans="1:8" ht="28.55" x14ac:dyDescent="0.25">
      <c r="A32" s="16" t="s">
        <v>26</v>
      </c>
      <c r="B32" s="14">
        <v>5326083869.3600101</v>
      </c>
      <c r="C32" s="42">
        <v>4144546595.0400014</v>
      </c>
      <c r="D32" s="42">
        <v>4144546595.0400014</v>
      </c>
      <c r="E32" s="40">
        <v>3133545405.3500023</v>
      </c>
      <c r="F32" s="40">
        <v>3133545405.3500023</v>
      </c>
      <c r="G32" s="38">
        <f t="shared" ref="G32:H33" si="1">++C32-E32</f>
        <v>1011001189.6899991</v>
      </c>
      <c r="H32" s="38">
        <f t="shared" si="1"/>
        <v>1011001189.6899991</v>
      </c>
    </row>
    <row r="33" spans="1:12" ht="28.55" x14ac:dyDescent="0.25">
      <c r="A33" s="16" t="s">
        <v>25</v>
      </c>
      <c r="B33" s="15"/>
      <c r="C33" s="42">
        <v>114032203.67000005</v>
      </c>
      <c r="D33" s="42">
        <v>114032203.67000005</v>
      </c>
      <c r="E33" s="40">
        <v>63822404.179999955</v>
      </c>
      <c r="F33" s="40">
        <v>63822404.179999955</v>
      </c>
      <c r="G33" s="38">
        <f t="shared" si="1"/>
        <v>50209799.490000091</v>
      </c>
      <c r="H33" s="38">
        <f t="shared" si="1"/>
        <v>50209799.490000091</v>
      </c>
    </row>
    <row r="34" spans="1:12" x14ac:dyDescent="0.25">
      <c r="A34" s="12"/>
      <c r="B34" s="9"/>
      <c r="C34" s="9"/>
      <c r="D34" s="9"/>
    </row>
    <row r="35" spans="1:12" x14ac:dyDescent="0.25">
      <c r="A35" s="10" t="s">
        <v>24</v>
      </c>
      <c r="B35" s="11">
        <f>++B27+B31</f>
        <v>4512442969.2399979</v>
      </c>
      <c r="C35" s="11">
        <f>++C27+C31</f>
        <v>3676816690.4395156</v>
      </c>
      <c r="D35" s="11">
        <f>++D27+D31</f>
        <v>5252810203.1993427</v>
      </c>
    </row>
    <row r="36" spans="1:12" x14ac:dyDescent="0.25">
      <c r="A36" s="8"/>
      <c r="B36" s="21"/>
      <c r="C36" s="21"/>
      <c r="D36" s="21"/>
    </row>
    <row r="37" spans="1:12" x14ac:dyDescent="0.25">
      <c r="A37" s="31"/>
    </row>
    <row r="38" spans="1:12" s="28" customFormat="1" x14ac:dyDescent="0.25">
      <c r="A38" s="18" t="s">
        <v>12</v>
      </c>
      <c r="B38" s="30" t="s">
        <v>11</v>
      </c>
      <c r="C38" s="17" t="s">
        <v>10</v>
      </c>
      <c r="D38" s="29" t="s">
        <v>9</v>
      </c>
    </row>
    <row r="39" spans="1:12" x14ac:dyDescent="0.25">
      <c r="A39" s="10" t="s">
        <v>23</v>
      </c>
      <c r="B39" s="26">
        <f>B40+B41</f>
        <v>2100000000</v>
      </c>
      <c r="C39" s="26">
        <f>C40+C41</f>
        <v>3853910610</v>
      </c>
      <c r="D39" s="26">
        <f>D40+D41</f>
        <v>3853910610</v>
      </c>
    </row>
    <row r="40" spans="1:12" ht="28.55" x14ac:dyDescent="0.25">
      <c r="A40" s="49" t="s">
        <v>18</v>
      </c>
      <c r="B40" s="35">
        <v>2100000000</v>
      </c>
      <c r="C40" s="35">
        <f>3853910610</f>
        <v>3853910610</v>
      </c>
      <c r="D40" s="35">
        <v>3853910610</v>
      </c>
      <c r="I40" s="47">
        <v>3853910610</v>
      </c>
      <c r="J40" s="47">
        <v>3853910610</v>
      </c>
      <c r="K40" s="27">
        <f>++I40-C40</f>
        <v>0</v>
      </c>
      <c r="L40" s="27">
        <f>++J40-D40</f>
        <v>0</v>
      </c>
    </row>
    <row r="41" spans="1:12" ht="28.55" x14ac:dyDescent="0.25">
      <c r="A41" s="16" t="s">
        <v>6</v>
      </c>
      <c r="B41" s="27">
        <v>0</v>
      </c>
      <c r="C41" s="14">
        <v>0</v>
      </c>
      <c r="D41" s="14">
        <v>0</v>
      </c>
    </row>
    <row r="42" spans="1:12" x14ac:dyDescent="0.25">
      <c r="A42" s="16"/>
      <c r="C42" s="9"/>
      <c r="D42" s="24"/>
    </row>
    <row r="43" spans="1:12" x14ac:dyDescent="0.25">
      <c r="A43" s="10" t="s">
        <v>22</v>
      </c>
      <c r="B43" s="26">
        <f>++B44+B45</f>
        <v>1286359099.6900001</v>
      </c>
      <c r="C43" s="26">
        <f>++C44+C45</f>
        <v>2014814994.79</v>
      </c>
      <c r="D43" s="26">
        <f>++D44+D45</f>
        <v>2014814994.79</v>
      </c>
    </row>
    <row r="44" spans="1:12" ht="28.55" x14ac:dyDescent="0.25">
      <c r="A44" s="16" t="s">
        <v>17</v>
      </c>
      <c r="B44" s="14">
        <v>1286359099.6900001</v>
      </c>
      <c r="C44" s="35">
        <v>1999630386.48</v>
      </c>
      <c r="D44" s="35">
        <v>1999630386.48</v>
      </c>
      <c r="E44" s="37">
        <v>1554200159.72</v>
      </c>
      <c r="F44" s="37">
        <v>1554200159.72</v>
      </c>
      <c r="G44" s="38">
        <f>++C44-E44</f>
        <v>445430226.75999999</v>
      </c>
      <c r="H44" s="38">
        <f>++D44-F44</f>
        <v>445430226.75999999</v>
      </c>
    </row>
    <row r="45" spans="1:12" ht="28.55" x14ac:dyDescent="0.25">
      <c r="A45" s="16" t="s">
        <v>5</v>
      </c>
      <c r="B45" s="25"/>
      <c r="C45" s="43">
        <v>15184608.309999999</v>
      </c>
      <c r="D45" s="43">
        <v>15184608.309999999</v>
      </c>
    </row>
    <row r="46" spans="1:12" x14ac:dyDescent="0.25">
      <c r="A46" s="16"/>
      <c r="C46" s="9"/>
      <c r="D46" s="24"/>
    </row>
    <row r="47" spans="1:12" x14ac:dyDescent="0.25">
      <c r="A47" s="10" t="s">
        <v>21</v>
      </c>
      <c r="B47" s="11">
        <f>B39-B43</f>
        <v>813640900.30999994</v>
      </c>
      <c r="C47" s="11">
        <f>C39-C43</f>
        <v>1839095615.21</v>
      </c>
      <c r="D47" s="11">
        <f>D39-D43</f>
        <v>1839095615.21</v>
      </c>
    </row>
    <row r="48" spans="1:12" x14ac:dyDescent="0.25">
      <c r="A48" s="23"/>
      <c r="B48" s="22"/>
      <c r="C48" s="21"/>
      <c r="D48" s="20"/>
    </row>
    <row r="50" spans="1:4" x14ac:dyDescent="0.25">
      <c r="A50" s="18" t="s">
        <v>12</v>
      </c>
      <c r="B50" s="17" t="s">
        <v>11</v>
      </c>
      <c r="C50" s="17" t="s">
        <v>10</v>
      </c>
      <c r="D50" s="17" t="s">
        <v>9</v>
      </c>
    </row>
    <row r="51" spans="1:4" x14ac:dyDescent="0.25">
      <c r="A51" s="12" t="s">
        <v>20</v>
      </c>
      <c r="B51" s="11">
        <f>B11</f>
        <v>64606920214</v>
      </c>
      <c r="C51" s="11">
        <f>C11</f>
        <v>67417569164</v>
      </c>
      <c r="D51" s="11">
        <f>D11</f>
        <v>67417569164</v>
      </c>
    </row>
    <row r="52" spans="1:4" x14ac:dyDescent="0.25">
      <c r="A52" s="12"/>
      <c r="B52" s="9"/>
      <c r="C52" s="9"/>
      <c r="D52" s="9"/>
    </row>
    <row r="53" spans="1:4" ht="28.55" x14ac:dyDescent="0.25">
      <c r="A53" s="12" t="s">
        <v>19</v>
      </c>
      <c r="B53" s="11">
        <f>B54-B55</f>
        <v>813640900.30999994</v>
      </c>
      <c r="C53" s="11">
        <f>C54-C55</f>
        <v>1854280223.52</v>
      </c>
      <c r="D53" s="11">
        <f>D54-D55</f>
        <v>1854280223.52</v>
      </c>
    </row>
    <row r="54" spans="1:4" ht="28.55" x14ac:dyDescent="0.25">
      <c r="A54" s="16" t="s">
        <v>18</v>
      </c>
      <c r="B54" s="14">
        <f>B40</f>
        <v>2100000000</v>
      </c>
      <c r="C54" s="14">
        <f>+C40</f>
        <v>3853910610</v>
      </c>
      <c r="D54" s="14">
        <f>+D40</f>
        <v>3853910610</v>
      </c>
    </row>
    <row r="55" spans="1:4" ht="28.55" x14ac:dyDescent="0.25">
      <c r="A55" s="16" t="s">
        <v>17</v>
      </c>
      <c r="B55" s="19">
        <f>++B44</f>
        <v>1286359099.6900001</v>
      </c>
      <c r="C55" s="14">
        <f>++C44</f>
        <v>1999630386.48</v>
      </c>
      <c r="D55" s="14">
        <f>++D44</f>
        <v>1999630386.48</v>
      </c>
    </row>
    <row r="56" spans="1:4" x14ac:dyDescent="0.25">
      <c r="A56" s="16"/>
      <c r="B56" s="9"/>
      <c r="C56" s="9"/>
      <c r="D56" s="9"/>
    </row>
    <row r="57" spans="1:4" ht="28.55" x14ac:dyDescent="0.25">
      <c r="A57" s="12" t="s">
        <v>16</v>
      </c>
      <c r="B57" s="14">
        <f>++B16</f>
        <v>65420577292.5</v>
      </c>
      <c r="C57" s="14">
        <f>++C16</f>
        <v>68235826287.270538</v>
      </c>
      <c r="D57" s="14">
        <f>++D16</f>
        <v>66674857375.840714</v>
      </c>
    </row>
    <row r="58" spans="1:4" x14ac:dyDescent="0.25">
      <c r="A58" s="12"/>
      <c r="B58" s="9"/>
      <c r="C58" s="9"/>
      <c r="D58" s="9"/>
    </row>
    <row r="59" spans="1:4" ht="28.55" x14ac:dyDescent="0.25">
      <c r="A59" s="12" t="s">
        <v>15</v>
      </c>
      <c r="B59" s="9">
        <v>0</v>
      </c>
      <c r="C59" s="13">
        <f>++C20</f>
        <v>597151138.90999985</v>
      </c>
      <c r="D59" s="13">
        <f>++D20</f>
        <v>592512904.83999991</v>
      </c>
    </row>
    <row r="60" spans="1:4" x14ac:dyDescent="0.25">
      <c r="A60" s="12"/>
      <c r="B60" s="9"/>
      <c r="C60" s="9"/>
      <c r="D60" s="9"/>
    </row>
    <row r="61" spans="1:4" ht="28.55" x14ac:dyDescent="0.25">
      <c r="A61" s="10" t="s">
        <v>14</v>
      </c>
      <c r="B61" s="11">
        <f>++B51+B53-B57+B59</f>
        <v>-16178.190002441406</v>
      </c>
      <c r="C61" s="11">
        <f>++C51+C53-C57+C59</f>
        <v>1633174239.1594658</v>
      </c>
      <c r="D61" s="11">
        <f>++D51+D53-D57+D59</f>
        <v>3189504916.5192909</v>
      </c>
    </row>
    <row r="62" spans="1:4" x14ac:dyDescent="0.25">
      <c r="A62" s="10"/>
      <c r="B62" s="9"/>
      <c r="C62" s="9"/>
      <c r="D62" s="9"/>
    </row>
    <row r="63" spans="1:4" ht="28.55" x14ac:dyDescent="0.25">
      <c r="A63" s="8" t="s">
        <v>13</v>
      </c>
      <c r="B63" s="7">
        <f>++B61-B53</f>
        <v>-813657078.50000238</v>
      </c>
      <c r="C63" s="7">
        <f>++C61-C53</f>
        <v>-221105984.36053419</v>
      </c>
      <c r="D63" s="7">
        <f>++D61-D53</f>
        <v>1335224692.9992909</v>
      </c>
    </row>
    <row r="65" spans="1:8" x14ac:dyDescent="0.25">
      <c r="A65" s="18" t="s">
        <v>12</v>
      </c>
      <c r="B65" s="17" t="s">
        <v>11</v>
      </c>
      <c r="C65" s="17" t="s">
        <v>10</v>
      </c>
      <c r="D65" s="17" t="s">
        <v>9</v>
      </c>
    </row>
    <row r="66" spans="1:8" x14ac:dyDescent="0.25">
      <c r="A66" s="12" t="s">
        <v>8</v>
      </c>
      <c r="B66" s="14">
        <f>B12</f>
        <v>33839642640</v>
      </c>
      <c r="C66" s="14">
        <f>C12</f>
        <v>36803603880</v>
      </c>
      <c r="D66" s="14">
        <f>D12</f>
        <v>36803603880</v>
      </c>
    </row>
    <row r="67" spans="1:8" x14ac:dyDescent="0.25">
      <c r="A67" s="12"/>
      <c r="B67" s="9"/>
      <c r="C67" s="9"/>
      <c r="D67" s="9"/>
    </row>
    <row r="68" spans="1:8" ht="28.55" x14ac:dyDescent="0.25">
      <c r="A68" s="12" t="s">
        <v>7</v>
      </c>
      <c r="B68" s="15">
        <f>B69-B70</f>
        <v>0</v>
      </c>
      <c r="C68" s="14">
        <f>C69-C70</f>
        <v>-15184608.309999999</v>
      </c>
      <c r="D68" s="14">
        <f>D69-D70</f>
        <v>-15184608.309999999</v>
      </c>
    </row>
    <row r="69" spans="1:8" ht="28.55" x14ac:dyDescent="0.25">
      <c r="A69" s="16" t="s">
        <v>6</v>
      </c>
      <c r="B69" s="15">
        <f>B41</f>
        <v>0</v>
      </c>
      <c r="C69" s="14">
        <f>C41</f>
        <v>0</v>
      </c>
      <c r="D69" s="14">
        <f>D41</f>
        <v>0</v>
      </c>
    </row>
    <row r="70" spans="1:8" ht="28.55" x14ac:dyDescent="0.25">
      <c r="A70" s="16" t="s">
        <v>5</v>
      </c>
      <c r="B70" s="15">
        <v>0</v>
      </c>
      <c r="C70" s="15">
        <f>++C45</f>
        <v>15184608.309999999</v>
      </c>
      <c r="D70" s="15">
        <f>++D45</f>
        <v>15184608.309999999</v>
      </c>
      <c r="E70" s="39">
        <v>4217509.42</v>
      </c>
      <c r="F70" s="39">
        <v>4217509.42</v>
      </c>
      <c r="G70" s="38">
        <f>++C70-E70</f>
        <v>10967098.889999999</v>
      </c>
      <c r="H70" s="38">
        <f>++D70-F70</f>
        <v>10967098.889999999</v>
      </c>
    </row>
    <row r="71" spans="1:8" x14ac:dyDescent="0.25">
      <c r="A71" s="12"/>
      <c r="B71" s="9"/>
      <c r="C71" s="9"/>
      <c r="D71" s="9"/>
    </row>
    <row r="72" spans="1:8" ht="28.55" x14ac:dyDescent="0.25">
      <c r="A72" s="12" t="s">
        <v>4</v>
      </c>
      <c r="B72" s="14">
        <f>++B17</f>
        <v>33839626461.62001</v>
      </c>
      <c r="C72" s="14">
        <f>++C17</f>
        <v>36567108864.999954</v>
      </c>
      <c r="D72" s="14">
        <f>++D17</f>
        <v>36552084263.669952</v>
      </c>
    </row>
    <row r="73" spans="1:8" x14ac:dyDescent="0.25">
      <c r="A73" s="12"/>
      <c r="B73" s="9"/>
      <c r="C73" s="9"/>
      <c r="D73" s="9"/>
    </row>
    <row r="74" spans="1:8" ht="28.55" x14ac:dyDescent="0.25">
      <c r="A74" s="12" t="s">
        <v>3</v>
      </c>
      <c r="B74" s="9">
        <v>0</v>
      </c>
      <c r="C74" s="13">
        <f>++C21</f>
        <v>113395830.75999999</v>
      </c>
      <c r="D74" s="13">
        <f>++D21</f>
        <v>113395830.75999999</v>
      </c>
    </row>
    <row r="75" spans="1:8" x14ac:dyDescent="0.25">
      <c r="A75" s="12"/>
      <c r="B75" s="9"/>
      <c r="C75" s="9"/>
      <c r="D75" s="9"/>
    </row>
    <row r="76" spans="1:8" ht="28.55" x14ac:dyDescent="0.25">
      <c r="A76" s="10" t="s">
        <v>2</v>
      </c>
      <c r="B76" s="11">
        <f>++B66+B68-B72+B74</f>
        <v>16178.379989624023</v>
      </c>
      <c r="C76" s="11">
        <f>++C66+C68-C72+C74</f>
        <v>334706237.45004821</v>
      </c>
      <c r="D76" s="11">
        <f>++D66+D68-D72+D74</f>
        <v>349730838.78005004</v>
      </c>
    </row>
    <row r="77" spans="1:8" x14ac:dyDescent="0.25">
      <c r="A77" s="10"/>
      <c r="B77" s="9"/>
      <c r="C77" s="9"/>
      <c r="D77" s="9"/>
    </row>
    <row r="78" spans="1:8" ht="28.55" x14ac:dyDescent="0.25">
      <c r="A78" s="8" t="s">
        <v>1</v>
      </c>
      <c r="B78" s="7">
        <f>++B76-B68</f>
        <v>16178.379989624023</v>
      </c>
      <c r="C78" s="7">
        <f>++C76-C68</f>
        <v>349890845.76004821</v>
      </c>
      <c r="D78" s="7">
        <f>++D76-D68</f>
        <v>364915447.09005004</v>
      </c>
    </row>
    <row r="80" spans="1:8" ht="14.95" hidden="1" x14ac:dyDescent="0.25">
      <c r="A80" s="50" t="s">
        <v>0</v>
      </c>
      <c r="B80" s="4"/>
      <c r="C80" s="6">
        <v>89726741135</v>
      </c>
      <c r="D80" s="6">
        <v>87875426669</v>
      </c>
    </row>
    <row r="81" spans="1:4" ht="14.95" hidden="1" x14ac:dyDescent="0.25">
      <c r="A81" s="50"/>
      <c r="B81" s="4"/>
      <c r="C81" s="5">
        <f>++C16+C17+C20+C21+C44</f>
        <v>107513112508.42049</v>
      </c>
      <c r="D81" s="5">
        <f>++D16+D17+D20+D21+D44</f>
        <v>105932480761.59065</v>
      </c>
    </row>
    <row r="82" spans="1:4" ht="14.95" hidden="1" x14ac:dyDescent="0.25">
      <c r="A82" s="50"/>
      <c r="B82" s="4"/>
      <c r="C82" s="3">
        <f>++C81-C80</f>
        <v>17786371373.420486</v>
      </c>
      <c r="D82" s="3">
        <f>++D81-D80</f>
        <v>18057054092.590652</v>
      </c>
    </row>
  </sheetData>
  <mergeCells count="10">
    <mergeCell ref="A80:A82"/>
    <mergeCell ref="A1:D1"/>
    <mergeCell ref="A3:D3"/>
    <mergeCell ref="A4:D4"/>
    <mergeCell ref="A5:D5"/>
    <mergeCell ref="A6:D6"/>
    <mergeCell ref="A8:A9"/>
    <mergeCell ref="B8:B9"/>
    <mergeCell ref="C8:C9"/>
    <mergeCell ref="D8:D9"/>
  </mergeCells>
  <pageMargins left="0.70866141732283472" right="0.70866141732283472" top="0.74803149606299213" bottom="0.74803149606299213" header="0.31496062992125984" footer="0.31496062992125984"/>
  <pageSetup scale="84" orientation="portrait" r:id="rId1"/>
  <rowBreaks count="2" manualBreakCount="2">
    <brk id="37" max="3" man="1"/>
    <brk id="64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4to. trim </vt:lpstr>
      <vt:lpstr>'4to. trim '!Área_de_impresión</vt:lpstr>
      <vt:lpstr>'4to. trim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ERGARCIA</dc:creator>
  <cp:lastModifiedBy>Guadalupe Contreras Rodriguez</cp:lastModifiedBy>
  <cp:lastPrinted>2025-01-31T16:59:57Z</cp:lastPrinted>
  <dcterms:created xsi:type="dcterms:W3CDTF">2024-04-19T19:12:10Z</dcterms:created>
  <dcterms:modified xsi:type="dcterms:W3CDTF">2025-02-06T17:18:00Z</dcterms:modified>
</cp:coreProperties>
</file>