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1 JN\CORTES TRIMESTRAL\2024\4o trim\Conta\"/>
    </mc:Choice>
  </mc:AlternateContent>
  <xr:revisionPtr revIDLastSave="0" documentId="13_ncr:1_{D11B9CFB-2C30-4FA4-9950-25BD47A09059}" xr6:coauthVersionLast="47" xr6:coauthVersionMax="47" xr10:uidLastSave="{00000000-0000-0000-0000-000000000000}"/>
  <bookViews>
    <workbookView xWindow="-120" yWindow="-120" windowWidth="29040" windowHeight="15840" xr2:uid="{00000000-000D-0000-FFFF-FFFF00000000}"/>
  </bookViews>
  <sheets>
    <sheet name="Notas Desglose" sheetId="5" r:id="rId1"/>
    <sheet name="Notas Memoria" sheetId="6" r:id="rId2"/>
    <sheet name="Notas Gestión Administrativa" sheetId="4" r:id="rId3"/>
  </sheets>
  <definedNames>
    <definedName name="_xlnm.Print_Area" localSheetId="2">'Notas Gestión Administrativa'!$B$1:$B$589</definedName>
  </definedNames>
  <calcPr calcId="191029"/>
</workbook>
</file>

<file path=xl/calcChain.xml><?xml version="1.0" encoding="utf-8"?>
<calcChain xmlns="http://schemas.openxmlformats.org/spreadsheetml/2006/main">
  <c r="D38" i="6" l="1"/>
  <c r="D25" i="6"/>
  <c r="D16" i="6"/>
  <c r="C416" i="5" l="1"/>
  <c r="C407" i="5"/>
  <c r="C384" i="5"/>
  <c r="C371" i="5"/>
  <c r="C376" i="5" s="1"/>
  <c r="C363" i="5"/>
  <c r="C350" i="5"/>
  <c r="B350" i="5"/>
  <c r="C348" i="5"/>
  <c r="B348" i="5"/>
  <c r="C342" i="5"/>
  <c r="C341" i="5" s="1"/>
  <c r="B342" i="5"/>
  <c r="B341" i="5"/>
  <c r="C335" i="5"/>
  <c r="B335" i="5"/>
  <c r="C333" i="5"/>
  <c r="B333" i="5"/>
  <c r="C328" i="5"/>
  <c r="C327" i="5" s="1"/>
  <c r="B328" i="5"/>
  <c r="B327" i="5"/>
  <c r="C321" i="5"/>
  <c r="C320" i="5" s="1"/>
  <c r="B321" i="5"/>
  <c r="B320" i="5"/>
  <c r="B352" i="5" s="1"/>
  <c r="C311" i="5"/>
  <c r="B311" i="5"/>
  <c r="C302" i="5"/>
  <c r="C312" i="5" s="1"/>
  <c r="B302" i="5"/>
  <c r="C294" i="5"/>
  <c r="B294" i="5"/>
  <c r="B312" i="5" s="1"/>
  <c r="C288" i="5"/>
  <c r="B288" i="5"/>
  <c r="C279" i="5"/>
  <c r="B279" i="5"/>
  <c r="C273" i="5"/>
  <c r="B273" i="5"/>
  <c r="C263" i="5"/>
  <c r="B263" i="5"/>
  <c r="C258" i="5"/>
  <c r="B258" i="5"/>
  <c r="C206" i="5"/>
  <c r="B206" i="5"/>
  <c r="C200" i="5"/>
  <c r="B200" i="5"/>
  <c r="C193" i="5"/>
  <c r="B193" i="5"/>
  <c r="C186" i="5"/>
  <c r="B186" i="5"/>
  <c r="C175" i="5"/>
  <c r="B175" i="5"/>
  <c r="C157" i="5"/>
  <c r="B157" i="5"/>
  <c r="C150" i="5"/>
  <c r="B150" i="5"/>
  <c r="C145" i="5"/>
  <c r="B145" i="5"/>
  <c r="C138" i="5"/>
  <c r="B138" i="5"/>
  <c r="C120" i="5"/>
  <c r="B120" i="5"/>
  <c r="C113" i="5"/>
  <c r="B113" i="5"/>
  <c r="C106" i="5"/>
  <c r="B106" i="5"/>
  <c r="C100" i="5"/>
  <c r="B100" i="5"/>
  <c r="C89" i="5"/>
  <c r="B89" i="5"/>
  <c r="C77" i="5"/>
  <c r="B77" i="5"/>
  <c r="C65" i="5"/>
  <c r="B65" i="5"/>
  <c r="C54" i="5"/>
  <c r="B54" i="5"/>
  <c r="C45" i="5"/>
  <c r="B45" i="5"/>
  <c r="C38" i="5"/>
  <c r="B38" i="5"/>
  <c r="C28" i="5"/>
  <c r="B28" i="5"/>
  <c r="C22" i="5"/>
  <c r="B22" i="5"/>
  <c r="C16" i="5"/>
  <c r="B16" i="5"/>
  <c r="C352" i="5" l="1"/>
</calcChain>
</file>

<file path=xl/sharedStrings.xml><?xml version="1.0" encoding="utf-8"?>
<sst xmlns="http://schemas.openxmlformats.org/spreadsheetml/2006/main" count="609" uniqueCount="521">
  <si>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</si>
  <si>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</si>
  <si>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</si>
  <si>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</si>
  <si>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</si>
  <si>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</si>
  <si>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</si>
  <si>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</si>
  <si>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</si>
  <si>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</si>
  <si>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</si>
  <si>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</si>
  <si>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</si>
  <si>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</si>
  <si>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</si>
  <si>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</si>
  <si>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</si>
  <si>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</si>
  <si>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</si>
  <si>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</si>
  <si>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</si>
  <si>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</si>
  <si>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</si>
  <si>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</si>
  <si>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</si>
  <si>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</si>
  <si>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Bajo protesta decir verdad declaramos que los Estados Financieros y sus notas, son razonablemente correctos y son responsabilidad del emisor.</t>
  </si>
  <si>
    <t>Notas a los Estados Financieros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</si>
  <si>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</si>
  <si>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</si>
  <si>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</si>
  <si>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</si>
  <si>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</si>
  <si>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</si>
  <si>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</si>
  <si>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</si>
  <si>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</si>
  <si>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</si>
  <si>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</si>
  <si>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 xml:space="preserve"> Calificaciones Otorgadas</t>
  </si>
  <si>
    <t>Valor Gubernamental o Instrumento Financiero</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</si>
  <si>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</si>
  <si>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</si>
  <si>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</si>
  <si>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</si>
  <si>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</si>
  <si>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El Plan Estatal de Desarrollo es el instrumento legal que describe el rumbo en que sociedad y gobierno coordinarán esfuerzos, recursos, voluntad e inteligencia para construir y garantizar el bienestar y las oportunidades para todas y todos sus habitantes.</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</si>
  <si>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</si>
  <si>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</si>
  <si>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</si>
  <si>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</si>
  <si>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</si>
  <si>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</si>
  <si>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</si>
  <si>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</si>
  <si>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</si>
  <si>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</si>
  <si>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</si>
  <si>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</si>
  <si>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</si>
  <si>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</si>
  <si>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</si>
  <si>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</si>
  <si>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</si>
  <si>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r>
      <t xml:space="preserve">l.      </t>
    </r>
    <r>
      <rPr>
        <b/>
        <sz val="10"/>
        <color rgb="FF000000"/>
        <rFont val="Arial"/>
        <family val="2"/>
      </rPr>
      <t xml:space="preserve"> Obras en Proceso</t>
    </r>
    <r>
      <rPr>
        <sz val="10"/>
        <color rgb="FF000000"/>
        <rFont val="Arial"/>
        <family val="2"/>
      </rPr>
      <t>- Se realizo depuracion de la cuentas Obras en Proceso que son de dominio publico, llevandose el importe de 9,684,527,276.46 a Resultado de Ejercicios Anteriores en diciembre de 2022.</t>
    </r>
  </si>
  <si>
    <t xml:space="preserve">El gasto público está encauzado en un escenario de estricta austeridad, a través de la implementación de las medidas tendientes a fomentar la optimización en la aplicación de los recursos. </t>
  </si>
  <si>
    <t xml:space="preserve">Con estas medidas se garantizarán las finanzas públicas sanas, logrando de esta manera un gasto  ordenado,  en donde se le da especial atención a los que menos tienen, alcanzando un desarrollo integral, independientemente de las condiciones económicas. </t>
  </si>
  <si>
    <t>El  31  de  enero  de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</si>
  <si>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r>
      <t>h.</t>
    </r>
    <r>
      <rPr>
        <b/>
        <sz val="10"/>
        <color rgb="FF000000"/>
        <rFont val="Arial"/>
        <family val="2"/>
      </rPr>
      <t xml:space="preserve">      Estado de Flujos de Efectivo-</t>
    </r>
    <r>
      <rPr>
        <sz val="10"/>
        <color rgb="FF000000"/>
        <rFont val="Arial"/>
        <family val="2"/>
      </rPr>
      <t>Desde el 4o trimestre de 2021</t>
    </r>
    <r>
      <rPr>
        <b/>
        <sz val="10"/>
        <color rgb="FF000000"/>
        <rFont val="Arial"/>
        <family val="2"/>
      </rPr>
      <t xml:space="preserve">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</si>
  <si>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t>Para el desarrollo de sus funciones del ejercicio presupuestal del 1 de enero al 31 de diciembre de 2024, el Gobierno del Estado de Chihuahua  obtuvo los recursos económicos previstos en las Leyes de Ingresos y el Presupuesto de Egresos del Estado de Chihuahua para el ejercicio de 2024, aprobados mediante Decreto número LXVII/APLIE/0802/2023 I P.O. y LXVII/APPEE/0803/2023 I P.O.,  respectivamente, por la LXVII Legislatura del Estado Libre y Soberano de Chihuahua.</t>
  </si>
  <si>
    <t>Información sobre la Deuda y el Reporte Analítico de la Deuda</t>
  </si>
  <si>
    <t>Bases de Preparación de los Estados Financieros</t>
  </si>
  <si>
    <t>Reporte Analítico del Activo</t>
  </si>
  <si>
    <t>Responsabilidad Sobre la Presentación Razonable de la Información Contable</t>
  </si>
  <si>
    <t xml:space="preserve">   Consideraciones fiscales </t>
  </si>
  <si>
    <t xml:space="preserve">   Entorno legal y administración de las finanzas públicas</t>
  </si>
  <si>
    <t>Del 1° de enero al 31 de diciembre de 2024.</t>
  </si>
  <si>
    <t xml:space="preserve">   Ejercicio fiscal</t>
  </si>
  <si>
    <t xml:space="preserve">   Régimen jurídico</t>
  </si>
  <si>
    <t>Gobierno del Estado de Chihuahua. Persona Moral sin fines de lucro.</t>
  </si>
  <si>
    <t>La Información Contable esta firmada en cada página de la misma y se incluye al final la siguiente leyenda: " Bajo protesta de decir verdad declaramos que los Estados Financieros y sus notas, son razonablemente correctos y son responsabilidad del emisor".</t>
  </si>
  <si>
    <r>
      <t>[1]</t>
    </r>
    <r>
      <rPr>
        <sz val="8"/>
        <color theme="1"/>
        <rFont val="Calibri"/>
        <family val="2"/>
        <scheme val="minor"/>
      </rPr>
      <t xml:space="preserve"> Únicamente se considera la Deuda Directa contratada con instituciones financieras de crédito a largo plazo.</t>
    </r>
  </si>
  <si>
    <r>
      <t>[1]</t>
    </r>
    <r>
      <rPr>
        <sz val="8"/>
        <color theme="1"/>
        <rFont val="Calibri"/>
        <family val="2"/>
        <scheme val="minor"/>
      </rPr>
      <t xml:space="preserve"> El incremento de la deuda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</si>
  <si>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[1]</t>
    </r>
    <r>
      <rPr>
        <sz val="8"/>
        <color theme="1"/>
        <rFont val="Calibri"/>
        <family val="2"/>
        <scheme val="minor"/>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</si>
  <si>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[1]</t>
    </r>
    <r>
      <rPr>
        <sz val="8"/>
        <color theme="1"/>
        <rFont val="Calibri"/>
        <family val="2"/>
        <scheme val="minor"/>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</si>
  <si>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[1]</t>
    </r>
    <r>
      <rPr>
        <sz val="8"/>
        <color theme="1"/>
        <rFont val="Calibri"/>
        <family val="2"/>
        <scheme val="minor"/>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</si>
  <si>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[1]</t>
    </r>
    <r>
      <rPr>
        <sz val="8"/>
        <color theme="1"/>
        <rFont val="Calibri"/>
        <family val="2"/>
        <scheme val="minor"/>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</si>
  <si>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t xml:space="preserve">Objetivos </t>
  </si>
  <si>
    <t>Estrategias</t>
  </si>
  <si>
    <r>
      <t>·</t>
    </r>
    <r>
      <rPr>
        <sz val="10"/>
        <color theme="1"/>
        <rFont val="Times New Roman"/>
        <family val="1"/>
      </rPr>
      <t xml:space="preserve">        </t>
    </r>
    <r>
      <rPr>
        <sz val="10"/>
        <color theme="1"/>
        <rFont val="Arial"/>
        <family val="2"/>
      </rPr>
      <t>Otorgar estímulos a los contribuyentes para incrementar el cumplimiento de las obligaciones fiscales y disminuir rezagos e incumplimientos.</t>
    </r>
  </si>
  <si>
    <r>
      <t>·</t>
    </r>
    <r>
      <rPr>
        <sz val="10"/>
        <color theme="1"/>
        <rFont val="Times New Roman"/>
        <family val="1"/>
      </rPr>
      <t xml:space="preserve">         </t>
    </r>
    <r>
      <rPr>
        <sz val="10"/>
        <color theme="1"/>
        <rFont val="Arial"/>
        <family val="2"/>
      </rPr>
      <t>Reducir la dependencia financiera de los ingresos federales en el estado</t>
    </r>
  </si>
  <si>
    <t>Metas</t>
  </si>
  <si>
    <t>Entorno Internacional</t>
  </si>
  <si>
    <t>Entorno Nacional</t>
  </si>
  <si>
    <t xml:space="preserve">Entorno Estatal </t>
  </si>
  <si>
    <t>Gastos Presupuestarios</t>
  </si>
  <si>
    <t>Prioridades de Gasto</t>
  </si>
  <si>
    <t>Clasificación por Objeto del Gasto</t>
  </si>
  <si>
    <t>Clasificación por Eje Rector</t>
  </si>
  <si>
    <t>Estabilidad Presupuestaria</t>
  </si>
  <si>
    <t xml:space="preserve"> Al 31 de diciembre de 2024</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</si>
  <si>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31 de diciembre de 2024.</t>
  </si>
  <si>
    <r>
      <t>Unidad monetaria de los estados financieros</t>
    </r>
    <r>
      <rPr>
        <b/>
        <sz val="10"/>
        <color rgb="FF000000"/>
        <rFont val="Arial"/>
        <family val="2"/>
      </rPr>
      <t xml:space="preserve"> - </t>
    </r>
    <r>
      <rPr>
        <sz val="10"/>
        <color rgb="FF000000"/>
        <rFont val="Arial"/>
        <family val="2"/>
      </rPr>
      <t>Los estados financieros y notas al 31 de diciembre de 2024 y 2023 y por los años que terminaron  en esas fechas incluyen saldos y transacciones en pesos de diferente poder adquisitivo.</t>
    </r>
  </si>
  <si>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diciembre de  2024,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</si>
  <si>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El presente informe trimestral  que se reporta, presenta saldos contables y presupuestarios al 31 de diciembre del 2024, al momento no se conocen eventos posteriores al cierre.</t>
  </si>
  <si>
    <t>Postura Fiscal</t>
  </si>
  <si>
    <r>
      <t>·</t>
    </r>
    <r>
      <rPr>
        <sz val="10"/>
        <color theme="1"/>
        <rFont val="Times New Roman"/>
        <family val="1"/>
      </rPr>
      <t xml:space="preserve">         </t>
    </r>
    <r>
      <rPr>
        <sz val="10"/>
        <color theme="1"/>
        <rFont val="Arial"/>
        <family val="2"/>
      </rPr>
      <t xml:space="preserve">Continuar siendo el líder en recaudación de ingresos propios frente a las demás entidades federativas </t>
    </r>
  </si>
  <si>
    <r>
      <t>·</t>
    </r>
    <r>
      <rPr>
        <sz val="10"/>
        <color theme="1"/>
        <rFont val="Times New Roman"/>
        <family val="1"/>
      </rPr>
      <t xml:space="preserve">         </t>
    </r>
    <r>
      <rPr>
        <sz val="10"/>
        <color theme="1"/>
        <rFont val="Arial"/>
        <family val="2"/>
      </rPr>
      <t>Mayor eficiencia recaudatoria con nuevas estrategias para digitalizar los trámites y servicios que prestamos</t>
    </r>
  </si>
  <si>
    <r>
      <t>·</t>
    </r>
    <r>
      <rPr>
        <sz val="10"/>
        <color theme="1"/>
        <rFont val="Times New Roman"/>
        <family val="1"/>
      </rPr>
      <t xml:space="preserve">         </t>
    </r>
    <r>
      <rPr>
        <sz val="10"/>
        <color theme="1"/>
        <rFont val="Arial"/>
        <family val="2"/>
      </rPr>
      <t>Esquemas de fiscalización para generar presencia fiscal.</t>
    </r>
  </si>
  <si>
    <r>
      <t>·</t>
    </r>
    <r>
      <rPr>
        <sz val="10"/>
        <color theme="1"/>
        <rFont val="Times New Roman"/>
        <family val="1"/>
      </rPr>
      <t xml:space="preserve">        </t>
    </r>
    <r>
      <rPr>
        <sz val="10"/>
        <color theme="1"/>
        <rFont val="Arial"/>
        <family val="2"/>
      </rPr>
      <t>Generar mayor publicidad por redes sociales para que llegue la información a contribuyentes que desconocen de otros medios de pago adicional a las recaudaciones de renta.</t>
    </r>
  </si>
  <si>
    <r>
      <t>·</t>
    </r>
    <r>
      <rPr>
        <sz val="10"/>
        <color theme="1"/>
        <rFont val="Times New Roman"/>
        <family val="1"/>
      </rPr>
      <t xml:space="preserve">        </t>
    </r>
    <r>
      <rPr>
        <sz val="10"/>
        <color theme="1"/>
        <rFont val="Arial"/>
        <family val="2"/>
      </rPr>
      <t>Superar la recaudación por concepto de impuestos, derechos y otros ingresos en comparación con el ejercicio fiscal 2024.</t>
    </r>
  </si>
  <si>
    <r>
      <t>·</t>
    </r>
    <r>
      <rPr>
        <sz val="10"/>
        <color theme="1"/>
        <rFont val="Times New Roman"/>
        <family val="1"/>
      </rPr>
      <t xml:space="preserve">         </t>
    </r>
    <r>
      <rPr>
        <sz val="10"/>
        <color theme="1"/>
        <rFont val="Arial"/>
        <family val="2"/>
      </rPr>
      <t xml:space="preserve">Sustentar la calidad crediticia del Estado      </t>
    </r>
  </si>
  <si>
    <t>El republicano ha prometido acabar con la guerra en un día, pero muchos temen que eso sea a costa de amenazar a Kiev con retirar la ayuda a cambio de que haga concesiones a Moscú. El presidente electo tiene sintonía con dictadores como Vladímir Putin y el norcoreano Kim Jong-un.</t>
  </si>
  <si>
    <t>El otro frente bélico abierto, el de Oriente próximo, implica dejar manos libres al primer ministro israelí, Benjamin Netanyahu, para su escalada belicista.</t>
  </si>
  <si>
    <t>El Fondo Monetario Internacional pasan por pedir a los Gobiernos, en primer lugar, la reducción de la deuda y la consolidación fiscal, para estar mejor preparados para la próxima crisis, aunque eso implique decisiones difíciles y genere resistencias.</t>
  </si>
  <si>
    <t>La industria automotriz en Alemania está sufriendo, y la situación política en Europa ha llevado a un aumento en los partidos extremistas, lo que crea más incertidumbre.</t>
  </si>
  <si>
    <r>
      <t>La</t>
    </r>
    <r>
      <rPr>
        <sz val="10"/>
        <color theme="1"/>
        <rFont val="Arial"/>
        <family val="2"/>
      </rPr>
      <t xml:space="preserve"> inflación mundial está en retirada</t>
    </r>
    <r>
      <rPr>
        <sz val="10"/>
        <color rgb="FF000000"/>
        <rFont val="Arial"/>
        <family val="2"/>
      </rPr>
      <t> gracias a una política monetaria decidida, la relajación de las restricciones de la cadena de suministro y la moderación de los precios de los alimentos y la energía. En cuanto a la deuda pública, el Fondo anticipó que </t>
    </r>
    <r>
      <rPr>
        <sz val="10"/>
        <color theme="1"/>
        <rFont val="Arial"/>
        <family val="2"/>
      </rPr>
      <t>espera que en 2024 se superen los 100 billones de dólares en el mundo.</t>
    </r>
  </si>
  <si>
    <r>
      <t>Trump volverá a la Casa Blanca por segunda vez cuatro años después de su salida</t>
    </r>
    <r>
      <rPr>
        <sz val="10"/>
        <color rgb="FF191919"/>
        <rFont val="Arial"/>
        <family val="2"/>
      </rPr>
      <t xml:space="preserve"> y propone imponer aranceles recíprocos a las importaciones estadounidenses iguales a los tipos que los socios comerciales usan frente a las exportaciones de Estados Unidos. A eso se sumaría un arancel básico universal del 10 por ciento al 20 por ciento sobre todas las importaciones. Para China, Trump ha prometido un arancel general del 60 por ciento, que sería superior en algunos productos. Además, ha asegurado que pondrá tarifas del 100 por ciento para los coches importados de México. Trump ya impuso aranceles durante su presidencia que Biden ha incluso elevado en algunos casos, pero la propuesta actual es de una magnitud mucho mayor, que podría acabar en la práctica con el comercio con China y desatar represalias de la Unión Europea.</t>
    </r>
  </si>
  <si>
    <t>Las grandes economías han sometido la inflación sin provocar una recesión y se pierdan puestos de trabajo a gran escala, como en episodios de inflación anteriores. Sin embargo, los precios siguen altos, la deuda pública está disparada y el crecimiento es bajo. A eso se suman dos grandes amenazas: la creciente ola de proteccionismo y los riesgos geopolíticos.</t>
  </si>
  <si>
    <t>Hay varios conflictos bélicos que están escalando alrededor del mundo, estos enfrentamientos consumen muchos recursos y tienen un impacto negativo en la economía global, provocando inseguridad y altas tasas de inflación, lo que tendrá repercusión al final de este 2024 y para el 2025, preocupados por la expansión del conflicto en Oriente Próximo y su potencial para desestabilizar las economías regionales y los mercados mundiales del petróleo y el gas. Su impacto humanitario, junto con las prolongadas guerras en Ucrania y otros lugares, es desgarrador.</t>
  </si>
  <si>
    <t>Política Monetaria</t>
  </si>
  <si>
    <t>El 19 de diciembre en un comunicado de prensa emitido por Banxico respecto a política monetaria, se informó que la Junta de Gobierno del Banco de México decidió disminuir en 25 puntos base el objetivo para la Tasa de Interés Interbancaria a un día a un nivel de 10%, con efectos a partir del 20 de diciembre de 2024.</t>
  </si>
  <si>
    <t>Esta medida parte del avance en el proceso des inflacionario y de la fragilidad de la economía de México, al bajar la tasa de interés los créditos son más accesibles, se estimula el consumo, la inversión y el crecimiento económico y aunque se valoró que el panorama inflacionario aun amerita una política restrictiva la evolución indica que es posible continuar con el ciclo de recortes y reducir el grado de restricción monetaria.</t>
  </si>
  <si>
    <t>Desde la decisión de política monetaria previa, después de la depreciación de la moneda nacional ante las posibles medidas que puedan incidir de forma negativa en la relación económica con nuestro principal socio comercial esta se apreció.</t>
  </si>
  <si>
    <t>La inflación general se redujo de 4.76 a 4.55% entre octubre y noviembre, la tasa de inflación subyacente prolongo su tendencia a la baja, cambio de 3.80 a 3.58% en este mismo periodo; La expectativa al cierre de 2025 y las de mayor plazo permanecen estables en niveles por encima de la meta.</t>
  </si>
  <si>
    <t xml:space="preserve">Sin embargo, la probabilidad de que se implementen los aranceles a las importaciones de Estados Unidos provenientes de México añade incertidumbre a las previsiones. </t>
  </si>
  <si>
    <t>El Banco Central pretende que las acciones que se efectúen sigan la trayectoria requerida para propiciar la convergencia ordenada y sostenida de la inflación general a la meta de 3% en el plazo previsto, además se compromete a perseverar en sus esfuerzos por consolidar un entorno de inflación baja y estable.</t>
  </si>
  <si>
    <t>Producto Interno Bruto (PIB).</t>
  </si>
  <si>
    <t>Según el informe del Paquete Económico 2025, Criterios Generales de Política Económica presentado por la Cámara de Diputados publicado el 20 de noviembre del 2024 se señala que: “Para 2024, los Criterios Generales de Política Económica (CGPE-25) consideran un rango de crecimiento económico de entre 1.5 y 2.5% (2.1% para efectos de estimación de finanzas públicas). Para 2025, prevén que la actividad productiva incremente entre 2.0 y 3.0% (2.3% para efectos de estimación de finanzas públicas); En la Encuesta Banxico, el sector privado espera que el PIB aumente 1.4% anual en 2024 y 1.2% en 2025; ambas proyecciones por debajo de los intervalos que presentan los CGPE-25”.</t>
  </si>
  <si>
    <t>El Banco Mundial recorto la expectativa de crecimiento para México, la estimación del PIB en 2024 se situaba en 2.1% sin embargo en octubre del 2024 recorto su expectativa a 1.7% y en 2025 se espera que sea del 1.5% que es menor a la previsión anterior que se situaba en 1.7%.</t>
  </si>
  <si>
    <t>El menor crecimiento económico para México se atribuye a el debilitamiento de las exportaciones, el consumo y la inversión, además se ve limitado por la aplicación de una política monetaria restrictiva y la consolidación fiscal según el informe Global Economic Prospect de enero de 2025.</t>
  </si>
  <si>
    <t>Consumo Privado.</t>
  </si>
  <si>
    <r>
      <t xml:space="preserve">El </t>
    </r>
    <r>
      <rPr>
        <sz val="10"/>
        <color rgb="FF000000"/>
        <rFont val="Arial"/>
        <family val="2"/>
      </rPr>
      <t xml:space="preserve">Indicador Mensual del Consumo Privado (IMCP) </t>
    </r>
    <r>
      <rPr>
        <sz val="10"/>
        <color theme="1"/>
        <rFont val="Arial"/>
        <family val="2"/>
      </rPr>
      <t xml:space="preserve">en México según el INEGI cayó un 0.7% en octubre del 2024 respecto a septiembre, sin embargo, posteriormente presento cifras positivas en los preliminares obtenidos mediante el Indicador Oportuno del Consumo Privado (IOCP) estimando en noviembre y diciembre un incremento del </t>
    </r>
    <r>
      <rPr>
        <sz val="10"/>
        <color rgb="FF000000"/>
        <rFont val="Arial"/>
        <family val="2"/>
      </rPr>
      <t>0.6% y 0.1%, respectivamente.</t>
    </r>
  </si>
  <si>
    <r>
      <t xml:space="preserve">El banco Citibanamex pronostica que el consumo privado aumente 3.3% anual 2024 y 1.8% en 2025 señala el informe </t>
    </r>
    <r>
      <rPr>
        <sz val="10"/>
        <color theme="1"/>
        <rFont val="Arial"/>
        <family val="2"/>
      </rPr>
      <t>del Paquete Económico 2025 “Criterios Generales de Política Económica”, presentado por la Cámara de Diputados, publicado el 20 de noviembre del 2024.</t>
    </r>
  </si>
  <si>
    <t>La debilidad del consumo se atribuiría a la desaceleración de empleos formales, elevadas tasas de interés reales, falta de incremento en los ingresos de los ciudadanos y las depreciaciones del tipo de cambio, además de otros aspectos sociales como la expectativa del nuevo gobierno en el país y la incertidumbre por las próximas políticas implementadas por la presidencia de Estados Unidos.</t>
  </si>
  <si>
    <t>Exportaciones.</t>
  </si>
  <si>
    <t>El subsector que registró más exportaciones en el estado fue la fabricación de equipo de cómputo con un 40%, con el 27% la fabricación de transporte, otras industrias de manufacturación el 15% y fabricación de apararos electrónicos 7%.</t>
  </si>
  <si>
    <r>
      <t xml:space="preserve">En espera de preliminares de cierre 2024, lideres empresariales pronostican que Chihuahua </t>
    </r>
    <r>
      <rPr>
        <sz val="10"/>
        <color theme="1"/>
        <rFont val="Arial"/>
        <family val="2"/>
      </rPr>
      <t>cierra el año siendo el mayor exportador del país, según señala Desarrollo Económico del Estado de Chihuahua (DESEC).</t>
    </r>
  </si>
  <si>
    <r>
      <t xml:space="preserve">En el tercer trimestre chihuahua exporto </t>
    </r>
    <r>
      <rPr>
        <sz val="10"/>
        <color rgb="FF000000"/>
        <rFont val="Arial"/>
        <family val="2"/>
      </rPr>
      <t>20 mil 225.2 millones de dólares (mdd), según datos del INEGI, ubicando al estado en el primer lugar con 14.5% de participación porcentual.</t>
    </r>
  </si>
  <si>
    <t>Inversión Extranjera Directa (IED).</t>
  </si>
  <si>
    <t>La inversión extranjera permite que se generen empleos, incremente el desarrollo económico y se impulsen las exportaciones, en Chihuahua se han sumado esfuerzos para mantener vínculos a largo plazo con inversionistas extranjeros con el fin de fomentar los beneficios que la IED aporta al estado y esto se ve reflejado en los resultados.</t>
  </si>
  <si>
    <r>
      <t xml:space="preserve">Al cierre del </t>
    </r>
    <r>
      <rPr>
        <sz val="10"/>
        <color rgb="FF000000"/>
        <rFont val="Arial"/>
        <family val="2"/>
      </rPr>
      <t>tercer trimestre se captó un total de 1,250.2 millones de dólares en Inversión Extranjera Directa de enero a septiembre 2024, según señaló el Centro de Información Económica y Social (CIES).</t>
    </r>
  </si>
  <si>
    <t xml:space="preserve">Mercado laboral. </t>
  </si>
  <si>
    <t>Durante octubre 2024 la entidad se posiciono en el 11vo lugar del país al generar 4 mil 432 nuevos empleos.</t>
  </si>
  <si>
    <t>Se registraron 981,314 empleos formales a noviembre 2024 y un acumulado de 13,436 empleos generados a este mismo, precisó el Centro de Información Económica y Social (CIES) basado en el IMSS.</t>
  </si>
  <si>
    <t>Según datos del INEGI en Chihuahua durante el 2024 existieron 150 mil establecimientos y 1.3 millones de personas empleadas por ellos, en el total se incluyen los establecimientos que comenzaron operación en 2024, establecimientos ubicados en zonas rurales, servicios públicos y asociaciones religiosas, sector privado y empresas paraestatales</t>
  </si>
  <si>
    <t>Turismo.</t>
  </si>
  <si>
    <t>Durante 2024, se llevaron a cabo un total de 118 eventos de aventura e identidad turística, los cuales generaron una derrama económica de 466 millones 187 mil 836 pesos, en beneficio directo de la población de 41 municipios del territorio estatal.</t>
  </si>
  <si>
    <t>Al cierre del 2024, la ocupación hotelera en el estado registró un crecimiento de 3%, respecto al 2023, lo que permitió la recaudación de 124.5 millones de pesos por concepto de impuesto al hospedaje (ISH), el cual refleja el impacto positivo que genero la inversión que se dio a este sector y que propicio estos resultados.</t>
  </si>
  <si>
    <t>Sector minero.</t>
  </si>
  <si>
    <t>Lo anterior de acuerdo a datos actualizados por el Centro de Información Económica y Social (CIES), con datos de la Secretaría de Economía, Instituto Mexicano del Seguro Social (IMSS), y la Encuesta de la Industria minero metalúrgica.</t>
  </si>
  <si>
    <t>Inflación</t>
  </si>
  <si>
    <t>De acuerdo con el Centro de Información Económica y Social (CIES) en Chihuahua al cierre del año 2024 la variación anual de inflación fue de 3.08%. Esto representa una disminución de 0.51% en comparación con el año anterior.</t>
  </si>
  <si>
    <t xml:space="preserve">Chihuahua se posiciono como el estado de la frontera norte con menor incidencia en este sentido y la segunda entidad federativa a nivel nacional. </t>
  </si>
  <si>
    <t>Cabe destacar que los tres productos con mayor variación porcentual en el estado fueron alimentos, bebidas y tabaco: 5.62 por ciento; Salud y el cuidado personal: 4.88% y Transporte: 4.12%</t>
  </si>
  <si>
    <t>Finalmente, Chihuahua cierra el año con una inflación moderada y controlada, el reto está en aprovechar este contexto para construir un 2025 con mayor dinamismo económico y bienestar para todos los chihuahuenses.</t>
  </si>
  <si>
    <r>
      <t xml:space="preserve">Chihuahua ascendió al tercer lugar </t>
    </r>
    <r>
      <rPr>
        <sz val="10"/>
        <color theme="1"/>
        <rFont val="Arial"/>
        <family val="2"/>
      </rPr>
      <t xml:space="preserve">nacional en valor de producción minera, acumulando de enero a septiembre del 2024, </t>
    </r>
    <r>
      <rPr>
        <sz val="10"/>
        <color rgb="FF000000"/>
        <rFont val="Arial"/>
        <family val="2"/>
      </rPr>
      <t>un total de 37 mil 173 millones de pesos, un 12.2% más que el año pasado.</t>
    </r>
  </si>
  <si>
    <t>Evolución de los ingresos presupuestarios al cuarto trimestre 2024</t>
  </si>
  <si>
    <t>En el cierre del ejercicio fiscal 2024, se registraron ingresos totales por 108 mil 075.1 millones de pesos, que en relación a la proyección de la Ley de Ingresos 2024 se observaron ingresos adicionales por 7 mil 528.5 millones de pesos lo que represento un incremento del 7.5 por ciento.</t>
  </si>
  <si>
    <t>La composición de los ingreso se integra de la siguiente manera: 34 por ciento de participaciones federales; 28 por ciento de ingresos propios; 28 por ciento de aportaciones federales; 6 por ciento de convenios federales y 4 por ciento de ingresos por financiamiento.</t>
  </si>
  <si>
    <t>Por parte de los ingresos propios se recaudaron 30 mil 324.9 millones de pesos, registrando un crecimiento del 7 por ciento, lo que representa mayores ingresos por 1 mil 854.19 millones de pesos comparado con la estimación de la Ley de Ingresos 2025.</t>
  </si>
  <si>
    <t>Las participaciones federales registraron ingresos por 37 mil 092.7 millones de pesos, lo que representa un incremento del 3 por ciento, por parte de las aportaciones federales se registran ingresos por 30 mil 003.4 millones de pesos observando un crecimiento del 5 por ciento  y en convenios federales se reflejó un incremento del 31 por ciento con ingresos por 6 mil 800.2 millones de pesos, en comparación con los ingresos proyectados en la Ley de Ingresos.</t>
  </si>
  <si>
    <r>
      <t xml:space="preserve">Los Impuestos Estatales recaudaron 10 mil 261.4 millones de pesos con incremento del .07 por ciento; por parte de los derechos estatales registraron ingresos por 11 mil 203.9 observando un crecimiento del 11.2 por ciento, de productos se ingresaron 331.1 millones de pesos observando una reducción de 21 por ciento derivado de menores recursos por rendimientos financieros, lo que corresponde a los aprovechamientos se recaudaron 6 mil 313.8 millones de pesos obteniendo un incremento del 18 por ciento y por incentivos derivados de la colaboración fiscal </t>
    </r>
    <r>
      <rPr>
        <sz val="10"/>
        <color rgb="FF3B3B3B"/>
        <rFont val="Arial"/>
        <family val="2"/>
      </rPr>
      <t xml:space="preserve">ingresaron </t>
    </r>
    <r>
      <rPr>
        <sz val="10"/>
        <color theme="1"/>
        <rFont val="Arial"/>
        <family val="2"/>
      </rPr>
      <t>2 mil 214.7 millones de pesos</t>
    </r>
    <r>
      <rPr>
        <sz val="10"/>
        <color rgb="FF3B3B3B"/>
        <rFont val="Arial"/>
        <family val="2"/>
      </rPr>
      <t xml:space="preserve"> con una caída del -7 por ciento principalmente por menores incentivos por el Impuesto sobre Automóviles Nuevos, lo anterior comparado con lo estimado en la Ley de Ingresos.</t>
    </r>
  </si>
  <si>
    <r>
      <t xml:space="preserve">De los ingresos derivados de financiamiento ingresaron recursos </t>
    </r>
    <r>
      <rPr>
        <sz val="10"/>
        <color theme="1"/>
        <rFont val="Arial"/>
        <family val="2"/>
      </rPr>
      <t>por 3 mil 853.9 millones de pesos.</t>
    </r>
  </si>
  <si>
    <r>
      <t>[1]</t>
    </r>
    <r>
      <rPr>
        <sz val="8"/>
        <color theme="1"/>
        <rFont val="Calibri"/>
        <family val="2"/>
        <scheme val="minor"/>
      </rPr>
      <t xml:space="preserve"> Información del PIB Estatal, precios corrientes, obtenidos del Prontuario Estadístico de diciembre  2024 de la Secretaria de Innovación y Desarrollo Económico.</t>
    </r>
  </si>
  <si>
    <t>Perfil de la Deuda Pública Estatal   actializada a la fecha de 31 de diciembre de 2024</t>
  </si>
  <si>
    <t>Actualmente el Estado tiene contratadas a HR Ratings y Fitch Ratings para la calificación crediticia del Estado, las cuales tienen la calificación de A, el 29 de abril de 2024 HR Ratings revisó al alza la calificación de HR A- a A y modificó la Perspectiva de Estable a Positiva al Estado y la calificadora fitch Ratings en agosto 2024 subió la calificación nacional de largo plazo del estado de Chihuahua de ‘BBB+(mex)’a ‘A-(mex)’. La Perspectiva se mantuvo Positiva.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</si>
  <si>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 xml:space="preserve">                            Se registra provision por concepto de demandas por 51,055,814.92 en diciembre 2022, el saldo al 31 de diciembre de 2024 es de 75,305,156.13</t>
  </si>
  <si>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 el saldo al 31 de diciembre de 2024 es de 1,245,045,252.40</t>
    </r>
  </si>
  <si>
    <t>Notas a los Estados Financieros al 31 de diciembre de 2024 y al 31 de diciembre de 2023</t>
  </si>
  <si>
    <t>(Cifras en pesos)</t>
  </si>
  <si>
    <t>Notas de desglose</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</si>
  <si>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</si>
  <si>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</si>
  <si>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</si>
  <si>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</si>
  <si>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</si>
  <si>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</si>
  <si>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</si>
  <si>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</si>
  <si>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</si>
  <si>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       Total</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</si>
  <si>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</si>
  <si>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</si>
  <si>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</si>
  <si>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</si>
  <si>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</si>
  <si>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</si>
  <si>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</si>
  <si>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</si>
  <si>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</si>
  <si>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</si>
  <si>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</si>
  <si>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</si>
  <si>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</si>
  <si>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</si>
  <si>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</si>
  <si>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</si>
  <si>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</si>
  <si>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</si>
  <si>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</si>
  <si>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</si>
  <si>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</si>
  <si>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</si>
  <si>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xml:space="preserve">      Disminución del exceso de estimaciones por pérdida o deterioro u obsolescencia</t>
  </si>
  <si>
    <t xml:space="preserve">      Disminución del exceso de provisiones</t>
  </si>
  <si>
    <t>       Bonificaciones y Descuentos Obtenidos</t>
  </si>
  <si>
    <t>       Diferencias por Tipo de Cambio a Favor</t>
  </si>
  <si>
    <t>       Diferencias de Cotizaciones a Favor en Valores Negociables</t>
  </si>
  <si>
    <t>       Otros Ingresos y Beneficios Varios</t>
  </si>
  <si>
    <t>Gastos y Otras Pérdidas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</si>
  <si>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</si>
  <si>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</si>
  <si>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</si>
  <si>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</si>
  <si>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</si>
  <si>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</si>
  <si>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</si>
  <si>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</si>
  <si>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</si>
  <si>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</si>
  <si>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</si>
  <si>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</si>
  <si>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</si>
  <si>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</si>
  <si>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</si>
  <si>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</si>
  <si>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</si>
  <si>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</si>
  <si>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</si>
  <si>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</si>
  <si>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</si>
  <si>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</si>
  <si>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</si>
  <si>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</si>
  <si>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</si>
  <si>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</si>
  <si>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</si>
  <si>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</si>
  <si>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</si>
  <si>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</si>
  <si>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</si>
  <si>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</si>
  <si>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</si>
  <si>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</si>
  <si>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xml:space="preserve">       Donativos</t>
  </si>
  <si>
    <t>       Transferencias al exterior</t>
  </si>
  <si>
    <t>Participaciones y Aportaciones</t>
  </si>
  <si>
    <t>       Participaciones</t>
  </si>
  <si>
    <t>Intereses, Comisiones y Otros Gastos de la Deuda Publica</t>
  </si>
  <si>
    <t>       Intereses</t>
  </si>
  <si>
    <t>      Comisiones</t>
  </si>
  <si>
    <t xml:space="preserve">      Gastos de la Deuda Pública</t>
  </si>
  <si>
    <t xml:space="preserve">      Costo por Coberturas</t>
  </si>
  <si>
    <t>Otros Gastos y Perdidas Extraordinarias</t>
  </si>
  <si>
    <t>      Estimaciones, depreciaciones, deterioros y amortizaciones</t>
  </si>
  <si>
    <t xml:space="preserve">      Provisiones</t>
  </si>
  <si>
    <t>      Disminucion de inventarios</t>
  </si>
  <si>
    <t>      Otros gastos</t>
  </si>
  <si>
    <t>      Total</t>
  </si>
  <si>
    <t>Inversión Pública</t>
  </si>
  <si>
    <t xml:space="preserve">      Inversión Pública no Capitalizable</t>
  </si>
  <si>
    <t>Notas al Estado de Situación Financiera</t>
  </si>
  <si>
    <t>Activo</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</si>
  <si>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</si>
  <si>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</si>
  <si>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</si>
  <si>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</si>
  <si>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</si>
  <si>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</si>
  <si>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</si>
  <si>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</si>
  <si>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</si>
  <si>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</si>
  <si>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</si>
  <si>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</si>
  <si>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</si>
  <si>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</si>
  <si>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 xml:space="preserve">       Anticipos a Contratistas por Obras Públicas a Corto Plazo</t>
  </si>
  <si>
    <t>Bienes disponibles para su consumo y otros Activos Circulantes</t>
  </si>
  <si>
    <t>       Inventarios</t>
  </si>
  <si>
    <t>       Almacén</t>
  </si>
  <si>
    <t>       Otros Activos Circulantes</t>
  </si>
  <si>
    <t xml:space="preserve">       Estimación por Pérdida o Deterioro de Activos Fijos</t>
  </si>
  <si>
    <t>       Total</t>
  </si>
  <si>
    <t>Basicamente el Inventario se componia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</si>
  <si>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</si>
  <si>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</si>
  <si>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</si>
  <si>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</si>
  <si>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</si>
  <si>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</si>
  <si>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</si>
  <si>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</si>
  <si>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</si>
  <si>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xml:space="preserve">       Infraestructura</t>
  </si>
  <si>
    <t>       Construcciones en proceso en bienes de dominio publico</t>
  </si>
  <si>
    <t>       Construcciones en proceso en bienes propios</t>
  </si>
  <si>
    <t xml:space="preserve">       Otros Bienes Inmuebles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</si>
  <si>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</si>
  <si>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</si>
  <si>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</si>
  <si>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</si>
  <si>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</si>
  <si>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</si>
  <si>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</si>
  <si>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</si>
  <si>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</si>
  <si>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Estimaciones y Deterioros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</si>
  <si>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</si>
  <si>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</si>
  <si>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</si>
  <si>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</si>
  <si>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</si>
  <si>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</si>
  <si>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</si>
  <si>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</si>
  <si>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</si>
  <si>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Otros Activos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</si>
  <si>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</si>
  <si>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</si>
  <si>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</si>
  <si>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</si>
  <si>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</si>
  <si>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</si>
  <si>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</si>
  <si>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</si>
  <si>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</si>
  <si>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</si>
  <si>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</si>
  <si>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</si>
  <si>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</si>
  <si>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</si>
  <si>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</si>
  <si>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</si>
  <si>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</si>
  <si>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</si>
  <si>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</si>
  <si>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</si>
  <si>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</si>
  <si>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</si>
  <si>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</si>
  <si>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</si>
  <si>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</si>
  <si>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</si>
  <si>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</si>
  <si>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</si>
  <si>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</si>
  <si>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</si>
  <si>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</si>
  <si>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Criterios de aplicación de acuerdo a la guía de la Conac</t>
  </si>
  <si>
    <t>Pasivo</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</si>
  <si>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</si>
  <si>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</si>
  <si>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</si>
  <si>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</si>
  <si>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</si>
  <si>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</si>
  <si>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</si>
  <si>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</si>
  <si>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</si>
  <si>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</si>
  <si>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</si>
  <si>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Otros pasivos </t>
  </si>
  <si>
    <t xml:space="preserve">       Provisión a Corto Plazo</t>
  </si>
  <si>
    <t>Deuda Publica a Largo Plazo</t>
  </si>
  <si>
    <t>       Títulos y Valores de la Deuda Publica</t>
  </si>
  <si>
    <t>       Prestamos de la Deuda Publica</t>
  </si>
  <si>
    <t>Fondos y Bienes de Terceros</t>
  </si>
  <si>
    <t>       Fondos en Administración a Largo Plazo</t>
  </si>
  <si>
    <t>Notas al Estado de Variacion en la Hacienda Publica</t>
  </si>
  <si>
    <t>Patrimonio Contribuido</t>
  </si>
  <si>
    <t xml:space="preserve">       Donaciones de Capital</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</si>
  <si>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</si>
  <si>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</si>
  <si>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</si>
  <si>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</si>
  <si>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</si>
  <si>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</si>
  <si>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Adquisiciones de Actividades de Inversión efectivamente pagadas</t>
  </si>
  <si>
    <t>Concepto</t>
  </si>
  <si>
    <t xml:space="preserve">                                       Bienes Inmuebles, Infraestructura y Construcciones en Proceso</t>
  </si>
  <si>
    <t xml:space="preserve">                                       Terrenos</t>
  </si>
  <si>
    <t xml:space="preserve">                                       Viviendas</t>
  </si>
  <si>
    <t xml:space="preserve">                                       Edificios no Habitacionales</t>
  </si>
  <si>
    <t xml:space="preserve">                                       Infraestructura</t>
  </si>
  <si>
    <t xml:space="preserve">                                       Construcciones en Proceso en Bienes de Dominio Público</t>
  </si>
  <si>
    <t xml:space="preserve">                                       Construcciones en Proceso en Bienes Propios</t>
  </si>
  <si>
    <t xml:space="preserve">                                       Otros Bienes Inmuebles</t>
  </si>
  <si>
    <t xml:space="preserve">                                       Bienes Muebles</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</si>
  <si>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</si>
  <si>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</si>
  <si>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</si>
  <si>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</si>
  <si>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</si>
  <si>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</si>
  <si>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Colecciones, Obras de Arte y Objetos Valiosos</t>
  </si>
  <si>
    <t xml:space="preserve">                                       Activos Biológicos</t>
  </si>
  <si>
    <t xml:space="preserve">                                       Otras Inversiones</t>
  </si>
  <si>
    <t>Total</t>
  </si>
  <si>
    <t>Conciliacion de los flujos de efectivo netos de las actividades de operación y de la cuenta de Ahorro/Desahorro antes de rubros extraordinarios</t>
  </si>
  <si>
    <t>CONCILIACION DE FLUJOS DE EFECTIVO NETOS</t>
  </si>
  <si>
    <t>Resultados del Ejercicio Ahorro/Desahorro</t>
  </si>
  <si>
    <r>
      <t xml:space="preserve"> </t>
    </r>
    <r>
      <rPr>
        <sz val="12"/>
        <color theme="1"/>
        <rFont val="Times New Roman"/>
        <family val="1"/>
      </rPr>
      <t xml:space="preserve"> </t>
    </r>
    <r>
      <rPr>
        <b/>
        <sz val="8"/>
        <color theme="1"/>
        <rFont val="Arial"/>
        <family val="2"/>
      </rPr>
      <t>(+) Movimientos de partidas (o rubros) que no afectan al Flujo Neto de efectivo por Actividades de Operación</t>
    </r>
  </si>
  <si>
    <t>INTERESES, COMISIONES Y OTROS GASTOS DE LA DEUDA PUBLICA</t>
  </si>
  <si>
    <t>Intereses de la deuda pública</t>
  </si>
  <si>
    <t>Comisiones de la deuda pública</t>
  </si>
  <si>
    <t>Gastos de la deuda pública</t>
  </si>
  <si>
    <t>Costo por coberturas</t>
  </si>
  <si>
    <t>Apoyos financieros</t>
  </si>
  <si>
    <r>
      <t xml:space="preserve"> </t>
    </r>
    <r>
      <rPr>
        <sz val="12"/>
        <color theme="1"/>
        <rFont val="Times New Roman"/>
        <family val="1"/>
      </rPr>
      <t xml:space="preserve"> </t>
    </r>
    <r>
      <rPr>
        <b/>
        <sz val="8"/>
        <color theme="1"/>
        <rFont val="Arial"/>
        <family val="2"/>
      </rPr>
      <t xml:space="preserve">(+) Movimientos de partidas (o rubros) que no afectan al efectivo </t>
    </r>
  </si>
  <si>
    <t>OTROS GASTOS Y PERDIDAS EXTRAORDINARIAS</t>
  </si>
  <si>
    <t>Estimaciones, Depreciaciones, Deterioros, Obsolescencia y Amortizaciones</t>
  </si>
  <si>
    <t>Provisiones</t>
  </si>
  <si>
    <t>Disminución de Inventarios</t>
  </si>
  <si>
    <t>Otros Gastos</t>
  </si>
  <si>
    <t>INVERSIÓN PÚBLICA</t>
  </si>
  <si>
    <t>Inversión Pública no Capitalizable</t>
  </si>
  <si>
    <t>Incremento en Cuentas por Pagar de Operación</t>
  </si>
  <si>
    <t>Provisiones capítulo 1000</t>
  </si>
  <si>
    <t>Provisiones capítulo 2000</t>
  </si>
  <si>
    <t>Provisiones capítulo 3000</t>
  </si>
  <si>
    <t>Provisiones capítulo 4000</t>
  </si>
  <si>
    <t>Provisiones capítulo 8000</t>
  </si>
  <si>
    <t xml:space="preserve">(-) Movimientos de partidas (o rubros) que no afectan al efectivo </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</si>
  <si>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</si>
  <si>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</si>
  <si>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</si>
  <si>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</si>
  <si>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</si>
  <si>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</si>
  <si>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 Movimientos de partidas (o rubros) que no afectan al Flujo Neto de efectivo por Actividades de Operación</t>
  </si>
  <si>
    <t>Rendimientos Financieros (Productos)</t>
  </si>
  <si>
    <t>(-) Movimientos de partidas (o rubros) que afectan al Flujo Neto de efectivo por Actividades de Operación</t>
  </si>
  <si>
    <t xml:space="preserve">Adefas </t>
  </si>
  <si>
    <t xml:space="preserve"> = Flujos de Efectivo Netos de las Actividades de Operación</t>
  </si>
  <si>
    <t>Conciliación entre los Ingresos Presupuestarios y Contables</t>
  </si>
  <si>
    <t>Correspondiente del  1 de enero al 31 de diciembre de 2024</t>
  </si>
  <si>
    <t>Total de Ingresos Presupuestarios</t>
  </si>
  <si>
    <t>Más Ingresos Contables No Presupuestarios</t>
  </si>
  <si>
    <t>Ingresos Financieros</t>
  </si>
  <si>
    <t>Disminución del Exceso de Estimaciones por Perdida o  Deterioro u Obsolescencia</t>
  </si>
  <si>
    <t>Disminución de Exceso de Provisiones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</si>
  <si>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</si>
  <si>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</si>
  <si>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</si>
  <si>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</si>
  <si>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</si>
  <si>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</si>
  <si>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</si>
  <si>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</si>
  <si>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</si>
  <si>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</si>
  <si>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</si>
  <si>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</si>
  <si>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</si>
  <si>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</si>
  <si>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</si>
  <si>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</si>
  <si>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</si>
  <si>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</si>
  <si>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</si>
  <si>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</si>
  <si>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</si>
  <si>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</si>
  <si>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</si>
  <si>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</si>
  <si>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</si>
  <si>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</si>
  <si>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</si>
  <si>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</si>
  <si>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</si>
  <si>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</si>
  <si>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</si>
  <si>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</si>
  <si>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Disminución de inventarios</t>
  </si>
  <si>
    <t>Inversión Pública no capitalizable</t>
  </si>
  <si>
    <t>Materiales y Suministros (consumos)</t>
  </si>
  <si>
    <t>Otros Gastos Contables No Presupuestarios</t>
  </si>
  <si>
    <t>Total de Gastos Contables</t>
  </si>
  <si>
    <t>Bajo protesta de decir verdad declaramos que los Estados Financieros y sus notas, son razonablemente correctos y son responsabilidad del emisor.</t>
  </si>
  <si>
    <t xml:space="preserve">Notas a los Estados Financieros </t>
  </si>
  <si>
    <t>Notas de Memoria (Cuentas de Orden)</t>
  </si>
  <si>
    <t>Al 31 de diciembre de 2024</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</si>
  <si>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</si>
  <si>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</si>
  <si>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</si>
  <si>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</si>
  <si>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</si>
  <si>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</si>
  <si>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</si>
  <si>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variación de saldo  por el valor de la UDI en referencia.  El saldo en UDIS al 31 de diciembre de 2023 era de 2,042,471,073.60 UDIS. El valor de la UDI a la fecha de pago fue de $7.809109 pesos. De acuerdo al último pago de servicio de la deuda en febrero 2024 valor de la emisión es de 2,011,737,708.00 UDIS. El valor de la UDI a la fecha de pago fue de $8.093891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</si>
  <si>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</si>
  <si>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</si>
  <si>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</si>
  <si>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</si>
  <si>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</si>
  <si>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Los Creditos de Deuda Contingente fueron liquidados.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</si>
  <si>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</si>
  <si>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</si>
  <si>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</si>
  <si>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</si>
  <si>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</si>
  <si>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</si>
  <si>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 xml:space="preserve">       Ajuste facturas de proveedores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</si>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</sst>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10"/>
      <color theme="1"/>
      <name val="Arial"/>
      <family val="2"/>
    </font>
    <font>
      <sz val="9"/>
      <color theme="1"/>
      <name val="Arial"/>
      <family val="2"/>
    </font>
    <font>
      <sz val="9"/>
      <color rgb="FF000000"/>
      <name val="Arial"/>
      <family val="2"/>
    </font>
    <font>
      <b/>
      <sz val="10"/>
      <color rgb="FF000000"/>
      <name val="Arial"/>
      <family val="2"/>
    </font>
    <font>
      <b/>
      <sz val="10"/>
      <color theme="1"/>
      <name val="Arial"/>
      <family val="2"/>
    </font>
    <font>
      <sz val="10"/>
      <color rgb="FF000000"/>
      <name val="Arial"/>
      <family val="2"/>
    </font>
    <font>
      <b/>
      <i/>
      <sz val="10"/>
      <color rgb="FF000000"/>
      <name val="Arial"/>
      <family val="2"/>
    </font>
    <font>
      <i/>
      <sz val="10"/>
      <color rgb="FF000000"/>
      <name val="Arial"/>
      <family val="2"/>
    </font>
    <font>
      <vertAlign val="superscript"/>
      <sz val="10"/>
      <color theme="1"/>
      <name val="Arial"/>
      <family val="2"/>
    </font>
    <font>
      <vertAlign val="superscript"/>
      <sz val="8"/>
      <color theme="1"/>
      <name val="Calibri"/>
      <family val="2"/>
      <scheme val="minor"/>
    </font>
    <font>
      <sz val="10"/>
      <color theme="1"/>
      <name val="Calibri"/>
      <family val="2"/>
      <scheme val="minor"/>
    </font>
    <font>
      <sz val="8"/>
      <color theme="1"/>
      <name val="Calibri"/>
      <family val="2"/>
      <scheme val="minor"/>
    </font>
    <font>
      <sz val="10"/>
      <color theme="1"/>
      <name val="Symbol"/>
      <family val="1"/>
      <charset val="2"/>
    </font>
    <font>
      <sz val="10"/>
      <color theme="1"/>
      <name val="Times New Roman"/>
      <family val="1"/>
    </font>
    <font>
      <u/>
      <sz val="11"/>
      <color theme="10"/>
      <name val="Calibri"/>
      <family val="2"/>
      <scheme val="minor"/>
    </font>
    <font>
      <sz val="10"/>
      <color rgb="FF191919"/>
      <name val="Arial"/>
      <family val="2"/>
    </font>
    <font>
      <sz val="10"/>
      <color rgb="FF3B3B3B"/>
      <name val="Arial"/>
      <family val="2"/>
    </font>
    <font>
      <b/>
      <sz val="11"/>
      <color rgb="FF000000"/>
      <name val="Arial"/>
      <family val="2"/>
    </font>
    <font>
      <b/>
      <sz val="9"/>
      <color rgb="FF000000"/>
      <name val="Arial"/>
      <family val="2"/>
    </font>
    <font>
      <sz val="9"/>
      <color theme="1"/>
      <name val="Calibri"/>
      <family val="2"/>
      <scheme val="minor"/>
    </font>
    <font>
      <b/>
      <sz val="8"/>
      <color theme="1"/>
      <name val="Arial"/>
      <family val="2"/>
    </font>
    <font>
      <b/>
      <sz val="8"/>
      <name val="Arial"/>
      <family val="2"/>
    </font>
    <font>
      <b/>
      <sz val="8"/>
      <color rgb="FF000000"/>
      <name val="Arial"/>
      <family val="2"/>
    </font>
    <font>
      <sz val="12"/>
      <color theme="1"/>
      <name val="Times New Roman"/>
      <family val="1"/>
    </font>
    <font>
      <sz val="8"/>
      <color theme="1"/>
      <name val="Arial"/>
      <family val="2"/>
    </font>
    <font>
      <sz val="8"/>
      <color rgb="FF000000"/>
      <name val="Arial"/>
      <family val="2"/>
    </font>
    <font>
      <sz val="9"/>
      <name val="Arial"/>
      <family val="2"/>
    </font>
    <font>
      <sz val="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E6E6E6"/>
        <bgColor indexed="64"/>
      </patternFill>
    </fill>
    <fill>
      <patternFill patternType="solid">
        <fgColor rgb="FFF2F2F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35" fillId="0" borderId="0" applyNumberFormat="0" applyFill="0" applyBorder="0" applyAlignment="0" applyProtection="0"/>
  </cellStyleXfs>
  <cellXfs count="93">
    <xf numFmtId="0" fontId="0" fillId="0" borderId="0" xfId="0"/>
    <xf numFmtId="0" fontId="22" fillId="0" borderId="0" xfId="0" applyFont="1" applyAlignment="1">
      <alignment horizontal="left" vertical="top"/>
    </xf>
    <xf numFmtId="0" fontId="24" fillId="0" borderId="0" xfId="0" applyFont="1" applyFill="1" applyBorder="1" applyAlignment="1">
      <alignment horizontal="left" vertical="top"/>
    </xf>
    <xf numFmtId="0" fontId="26" fillId="0" borderId="0" xfId="0" applyFont="1" applyFill="1" applyBorder="1" applyAlignment="1">
      <alignment horizontal="left" vertical="top" wrapText="1"/>
    </xf>
    <xf numFmtId="0" fontId="26" fillId="0" borderId="0" xfId="0" applyFont="1" applyFill="1" applyBorder="1" applyAlignment="1">
      <alignment horizontal="left" vertical="top"/>
    </xf>
    <xf numFmtId="0" fontId="25" fillId="0" borderId="0" xfId="0" applyFont="1" applyFill="1" applyBorder="1" applyAlignment="1">
      <alignment horizontal="left" vertical="top"/>
    </xf>
    <xf numFmtId="0" fontId="25" fillId="0" borderId="0" xfId="0" applyFont="1" applyAlignment="1">
      <alignment horizontal="left" vertical="top"/>
    </xf>
    <xf numFmtId="0" fontId="21" fillId="0" borderId="0" xfId="0" applyFont="1" applyAlignment="1">
      <alignment horizontal="left" vertical="top"/>
    </xf>
    <xf numFmtId="0" fontId="19" fillId="0" borderId="0" xfId="0" applyFont="1" applyAlignment="1">
      <alignment horizontal="left" vertical="top"/>
    </xf>
    <xf numFmtId="0" fontId="29" fillId="0" borderId="0" xfId="0" applyFont="1" applyAlignment="1">
      <alignment horizontal="left" vertical="top"/>
    </xf>
    <xf numFmtId="0" fontId="20" fillId="0" borderId="0" xfId="0" applyFont="1" applyAlignment="1">
      <alignment horizontal="left" vertical="top"/>
    </xf>
    <xf numFmtId="0" fontId="0" fillId="0" borderId="0" xfId="0" applyAlignment="1">
      <alignment horizontal="left" vertical="top"/>
    </xf>
    <xf numFmtId="0" fontId="30" fillId="0" borderId="0" xfId="0" applyFont="1" applyAlignment="1">
      <alignment horizontal="left" vertical="top" wrapText="1"/>
    </xf>
    <xf numFmtId="0" fontId="21" fillId="0" borderId="0" xfId="0" applyFont="1" applyAlignment="1">
      <alignment horizontal="left" vertical="top" wrapText="1"/>
    </xf>
    <xf numFmtId="0" fontId="23" fillId="0" borderId="0" xfId="0" applyFont="1" applyFill="1" applyBorder="1" applyAlignment="1">
      <alignment horizontal="left" vertical="top"/>
    </xf>
    <xf numFmtId="0" fontId="19" fillId="0" borderId="0" xfId="0" applyFont="1" applyAlignment="1">
      <alignment horizontal="left" vertical="top" wrapText="1"/>
    </xf>
    <xf numFmtId="0" fontId="19" fillId="0" borderId="0" xfId="0" applyFont="1" applyAlignment="1">
      <alignment horizontal="left" vertical="top" wrapText="1" readingOrder="1"/>
    </xf>
    <xf numFmtId="0" fontId="27"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18" fillId="0" borderId="0" xfId="0" applyFont="1" applyAlignment="1">
      <alignment horizontal="center" vertical="top"/>
    </xf>
    <xf numFmtId="0" fontId="20" fillId="0" borderId="0" xfId="0" applyFont="1" applyAlignment="1">
      <alignment vertical="top"/>
    </xf>
    <xf numFmtId="0" fontId="22" fillId="0" borderId="0" xfId="0" applyFont="1" applyAlignment="1">
      <alignment vertical="top"/>
    </xf>
    <xf numFmtId="0" fontId="21" fillId="0" borderId="0" xfId="0" applyFont="1" applyAlignment="1">
      <alignment vertical="top"/>
    </xf>
    <xf numFmtId="0" fontId="33" fillId="0" borderId="0" xfId="0" applyFont="1" applyAlignment="1">
      <alignment horizontal="justify" vertical="top"/>
    </xf>
    <xf numFmtId="0" fontId="19" fillId="0" borderId="0" xfId="43" applyFont="1" applyAlignment="1">
      <alignment horizontal="left" vertical="top" wrapText="1"/>
    </xf>
    <xf numFmtId="0" fontId="21" fillId="0" borderId="0" xfId="0" applyFont="1" applyAlignment="1">
      <alignment horizontal="justify" vertical="top"/>
    </xf>
    <xf numFmtId="0" fontId="26" fillId="0" borderId="0" xfId="0" applyFont="1" applyAlignment="1">
      <alignment horizontal="justify" vertical="top"/>
    </xf>
    <xf numFmtId="0" fontId="25" fillId="0" borderId="0" xfId="0" applyFont="1" applyAlignment="1">
      <alignment horizontal="justify" vertical="top"/>
    </xf>
    <xf numFmtId="0" fontId="25" fillId="0" borderId="0" xfId="0" applyFont="1" applyAlignment="1">
      <alignment vertical="top"/>
    </xf>
    <xf numFmtId="0" fontId="24" fillId="0" borderId="0" xfId="0" applyFont="1" applyAlignment="1">
      <alignment vertical="top"/>
    </xf>
    <xf numFmtId="0" fontId="24" fillId="0" borderId="0" xfId="0" applyFont="1" applyAlignment="1">
      <alignment horizontal="justify" vertical="top"/>
    </xf>
    <xf numFmtId="0" fontId="30" fillId="0" borderId="0" xfId="0" applyFont="1" applyAlignment="1">
      <alignment horizontal="justify" vertical="top"/>
    </xf>
    <xf numFmtId="0" fontId="31" fillId="0" borderId="0" xfId="0" applyFont="1" applyAlignment="1">
      <alignment horizontal="justify" vertical="top"/>
    </xf>
    <xf numFmtId="0" fontId="26" fillId="0" borderId="0" xfId="0" applyFont="1" applyAlignment="1">
      <alignment horizontal="left" vertical="top" wrapText="1"/>
    </xf>
    <xf numFmtId="0" fontId="38" fillId="33" borderId="0" xfId="0" applyFont="1" applyFill="1" applyAlignment="1">
      <alignment vertical="top" wrapText="1"/>
    </xf>
    <xf numFmtId="0" fontId="0" fillId="33" borderId="0" xfId="0" applyFill="1" applyAlignment="1">
      <alignment vertical="top" wrapText="1"/>
    </xf>
    <xf numFmtId="0" fontId="39" fillId="34" borderId="0" xfId="0" applyFont="1" applyFill="1" applyAlignment="1">
      <alignment vertical="top" wrapText="1"/>
    </xf>
    <xf numFmtId="0" fontId="40" fillId="33" borderId="0" xfId="0" applyFont="1" applyFill="1" applyAlignment="1">
      <alignment vertical="top" wrapText="1"/>
    </xf>
    <xf numFmtId="0" fontId="40" fillId="0" borderId="0" xfId="0" applyFont="1"/>
    <xf numFmtId="0" fontId="23" fillId="33" borderId="0" xfId="0" applyFont="1" applyFill="1" applyAlignment="1">
      <alignment vertical="top" wrapText="1"/>
    </xf>
    <xf numFmtId="0" fontId="39" fillId="33" borderId="0" xfId="0" applyFont="1" applyFill="1" applyAlignment="1">
      <alignment vertical="top" wrapText="1"/>
    </xf>
    <xf numFmtId="0" fontId="39" fillId="33" borderId="0" xfId="0" applyFont="1" applyFill="1" applyAlignment="1">
      <alignment horizontal="right" vertical="top" wrapText="1"/>
    </xf>
    <xf numFmtId="3" fontId="23" fillId="33" borderId="0" xfId="0" applyNumberFormat="1" applyFont="1" applyFill="1" applyAlignment="1">
      <alignment horizontal="right" vertical="top" wrapText="1"/>
    </xf>
    <xf numFmtId="3" fontId="39" fillId="33" borderId="0" xfId="0" applyNumberFormat="1" applyFont="1" applyFill="1" applyAlignment="1">
      <alignment horizontal="right" vertical="top" wrapText="1"/>
    </xf>
    <xf numFmtId="0" fontId="23" fillId="33" borderId="0" xfId="0" applyFont="1" applyFill="1" applyAlignment="1">
      <alignment horizontal="right" vertical="top" wrapText="1"/>
    </xf>
    <xf numFmtId="3" fontId="40" fillId="0" borderId="0" xfId="0" applyNumberFormat="1" applyFont="1"/>
    <xf numFmtId="0" fontId="39" fillId="35" borderId="0" xfId="0" applyFont="1" applyFill="1" applyAlignment="1">
      <alignment vertical="top" wrapText="1"/>
    </xf>
    <xf numFmtId="0" fontId="39" fillId="0" borderId="0" xfId="0" applyFont="1" applyAlignment="1">
      <alignment vertical="top" wrapText="1"/>
    </xf>
    <xf numFmtId="0" fontId="39" fillId="33" borderId="0" xfId="0" applyFont="1" applyFill="1" applyAlignment="1">
      <alignment horizontal="center" vertical="top" wrapText="1"/>
    </xf>
    <xf numFmtId="0" fontId="20" fillId="0" borderId="0" xfId="0" applyFont="1"/>
    <xf numFmtId="3" fontId="39" fillId="33" borderId="0" xfId="0" applyNumberFormat="1" applyFont="1" applyFill="1" applyAlignment="1">
      <alignment horizontal="left" vertical="top" wrapText="1"/>
    </xf>
    <xf numFmtId="3" fontId="23" fillId="33" borderId="0" xfId="0" applyNumberFormat="1" applyFont="1" applyFill="1" applyAlignment="1">
      <alignment horizontal="left" vertical="top" wrapText="1"/>
    </xf>
    <xf numFmtId="0" fontId="40" fillId="0" borderId="0" xfId="0" applyFont="1" applyAlignment="1">
      <alignment horizontal="right"/>
    </xf>
    <xf numFmtId="3" fontId="23" fillId="0" borderId="0" xfId="0" applyNumberFormat="1" applyFont="1" applyAlignment="1">
      <alignment horizontal="left" vertical="top" wrapText="1"/>
    </xf>
    <xf numFmtId="3" fontId="23" fillId="0" borderId="0" xfId="0" applyNumberFormat="1" applyFont="1" applyAlignment="1">
      <alignment horizontal="right" vertical="top" wrapText="1"/>
    </xf>
    <xf numFmtId="0" fontId="20" fillId="33" borderId="0" xfId="0" applyFont="1" applyFill="1" applyAlignment="1">
      <alignment vertical="top" wrapText="1"/>
    </xf>
    <xf numFmtId="0" fontId="22" fillId="0" borderId="0" xfId="0" applyFont="1"/>
    <xf numFmtId="3" fontId="39" fillId="0" borderId="0" xfId="0" applyNumberFormat="1" applyFont="1" applyAlignment="1">
      <alignment horizontal="right" vertical="top" wrapText="1"/>
    </xf>
    <xf numFmtId="0" fontId="41" fillId="0" borderId="13" xfId="0" applyFont="1" applyBorder="1" applyAlignment="1">
      <alignment horizontal="center" vertical="center"/>
    </xf>
    <xf numFmtId="0" fontId="42" fillId="0" borderId="13" xfId="0" applyFont="1" applyBorder="1" applyAlignment="1">
      <alignment horizontal="center" vertical="center" wrapText="1"/>
    </xf>
    <xf numFmtId="0" fontId="41" fillId="0" borderId="14" xfId="0" applyFont="1" applyBorder="1" applyAlignment="1">
      <alignment vertical="center"/>
    </xf>
    <xf numFmtId="3" fontId="43" fillId="0" borderId="15" xfId="0" applyNumberFormat="1" applyFont="1" applyBorder="1" applyAlignment="1">
      <alignment horizontal="right" vertical="center" wrapText="1"/>
    </xf>
    <xf numFmtId="0" fontId="41" fillId="0" borderId="14" xfId="0" applyFont="1" applyBorder="1" applyAlignment="1">
      <alignment vertical="center" wrapText="1"/>
    </xf>
    <xf numFmtId="0" fontId="45" fillId="0" borderId="14" xfId="0" applyFont="1" applyBorder="1" applyAlignment="1">
      <alignment vertical="center"/>
    </xf>
    <xf numFmtId="3" fontId="46" fillId="0" borderId="15" xfId="0" applyNumberFormat="1" applyFont="1" applyBorder="1" applyAlignment="1">
      <alignment horizontal="right" vertical="center" wrapText="1"/>
    </xf>
    <xf numFmtId="0" fontId="46" fillId="33" borderId="0" xfId="0" applyFont="1" applyFill="1" applyAlignment="1">
      <alignment vertical="top"/>
    </xf>
    <xf numFmtId="0" fontId="46" fillId="33" borderId="0" xfId="0" applyFont="1" applyFill="1" applyAlignment="1">
      <alignment vertical="top" wrapText="1"/>
    </xf>
    <xf numFmtId="0" fontId="39" fillId="33" borderId="0" xfId="0" applyFont="1" applyFill="1" applyAlignment="1">
      <alignment vertical="top"/>
    </xf>
    <xf numFmtId="0" fontId="43" fillId="0" borderId="0" xfId="0" applyFont="1" applyAlignment="1">
      <alignment horizontal="right" vertical="top" wrapText="1"/>
    </xf>
    <xf numFmtId="0" fontId="23" fillId="33" borderId="0" xfId="0" applyFont="1" applyFill="1" applyAlignment="1">
      <alignment vertical="top"/>
    </xf>
    <xf numFmtId="3" fontId="23" fillId="33" borderId="16" xfId="0" applyNumberFormat="1" applyFont="1" applyFill="1" applyBorder="1" applyAlignment="1">
      <alignment horizontal="right" vertical="top" wrapText="1"/>
    </xf>
    <xf numFmtId="0" fontId="23" fillId="33" borderId="16" xfId="0" applyFont="1" applyFill="1" applyBorder="1" applyAlignment="1">
      <alignment horizontal="right" vertical="top" wrapText="1"/>
    </xf>
    <xf numFmtId="0" fontId="48" fillId="0" borderId="0" xfId="42" applyFont="1" applyAlignment="1">
      <alignment vertical="center" wrapText="1"/>
    </xf>
    <xf numFmtId="0" fontId="47" fillId="0" borderId="0" xfId="42" applyFont="1" applyAlignment="1">
      <alignment horizontal="left" wrapText="1"/>
    </xf>
    <xf numFmtId="3" fontId="22" fillId="33" borderId="16" xfId="0" applyNumberFormat="1" applyFont="1" applyFill="1" applyBorder="1" applyAlignment="1">
      <alignment vertical="top" wrapText="1"/>
    </xf>
    <xf numFmtId="0" fontId="20" fillId="0" borderId="0" xfId="0" applyFont="1" applyAlignment="1">
      <alignment horizontal="left"/>
    </xf>
    <xf numFmtId="0" fontId="22" fillId="0" borderId="0" xfId="0" applyFont="1" applyAlignment="1">
      <alignment horizontal="left"/>
    </xf>
    <xf numFmtId="0" fontId="18" fillId="0" borderId="0" xfId="0" applyFont="1" applyAlignment="1">
      <alignment vertical="center"/>
    </xf>
    <xf numFmtId="0" fontId="47" fillId="0" borderId="0" xfId="42" applyFont="1" applyAlignment="1">
      <alignment vertical="top" wrapText="1"/>
    </xf>
    <xf numFmtId="3" fontId="0" fillId="0" borderId="0" xfId="0" applyNumberFormat="1"/>
    <xf numFmtId="0" fontId="23" fillId="33" borderId="0" xfId="0" applyFont="1" applyFill="1" applyAlignment="1">
      <alignment horizontal="left" vertical="top" wrapText="1"/>
    </xf>
    <xf numFmtId="0" fontId="39" fillId="33" borderId="0" xfId="0" applyFont="1" applyFill="1" applyAlignment="1">
      <alignment horizontal="center" vertical="top" wrapText="1"/>
    </xf>
    <xf numFmtId="0" fontId="16" fillId="0" borderId="10"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38" fillId="33" borderId="0" xfId="0" applyFont="1" applyFill="1" applyAlignment="1">
      <alignment horizontal="center" vertical="top" wrapText="1"/>
    </xf>
    <xf numFmtId="0" fontId="24" fillId="33" borderId="0" xfId="0" applyFont="1" applyFill="1" applyAlignment="1">
      <alignment horizontal="center" vertical="top" wrapText="1"/>
    </xf>
    <xf numFmtId="0" fontId="23" fillId="33" borderId="0" xfId="0" applyFont="1" applyFill="1" applyAlignment="1">
      <alignment horizontal="left" vertical="center" wrapText="1"/>
    </xf>
    <xf numFmtId="0" fontId="47" fillId="0" borderId="0" xfId="42" applyFont="1" applyAlignment="1">
      <alignment horizontal="left" wrapText="1"/>
    </xf>
    <xf numFmtId="0" fontId="47" fillId="0" borderId="0" xfId="42" applyFont="1" applyAlignment="1">
      <alignment horizontal="left" vertical="top" wrapText="1"/>
    </xf>
    <xf numFmtId="0" fontId="18" fillId="0" borderId="0" xfId="0" applyFont="1" applyAlignment="1">
      <alignment horizontal="center" vertical="center"/>
    </xf>
    <xf numFmtId="0" fontId="22" fillId="0" borderId="0" xfId="0" applyFont="1" applyAlignment="1">
      <alignment horizontal="left"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xr:uid="{00000000-0005-0000-0000-000022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423</xdr:row>
      <xdr:rowOff>0</xdr:rowOff>
    </xdr:from>
    <xdr:to>
      <xdr:col>2</xdr:col>
      <xdr:colOff>827787</xdr:colOff>
      <xdr:row>425</xdr:row>
      <xdr:rowOff>76143</xdr:rowOff>
    </xdr:to>
    <xdr:pic>
      <xdr:nvPicPr>
        <xdr:cNvPr id="2" name="2 Imagen">
          <a:extLst>
            <a:ext uri="{FF2B5EF4-FFF2-40B4-BE49-F238E27FC236}">
              <a16:creationId xmlns:a16="http://schemas.microsoft.com/office/drawing/2014/main" id="{0B3EA881-F152-482C-80B4-A76F60FA4994}"/>
            </a:ext>
          </a:extLst>
        </xdr:cNvPr>
        <xdr:cNvPicPr>
          <a:picLocks noChangeAspect="1"/>
        </xdr:cNvPicPr>
      </xdr:nvPicPr>
      <xdr:blipFill>
        <a:blip xmlns:r="http://schemas.openxmlformats.org/officeDocument/2006/relationships" r:embed="rId1"/>
        <a:stretch>
          <a:fillRect/>
        </a:stretch>
      </xdr:blipFill>
      <xdr:spPr>
        <a:xfrm>
          <a:off x="0" y="66684525"/>
          <a:ext cx="7104762" cy="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63</xdr:row>
      <xdr:rowOff>76200</xdr:rowOff>
    </xdr:from>
    <xdr:to>
      <xdr:col>3</xdr:col>
      <xdr:colOff>1237362</xdr:colOff>
      <xdr:row>65</xdr:row>
      <xdr:rowOff>152343</xdr:rowOff>
    </xdr:to>
    <xdr:pic>
      <xdr:nvPicPr>
        <xdr:cNvPr id="3" name="1 Imagen">
          <a:extLst>
            <a:ext uri="{FF2B5EF4-FFF2-40B4-BE49-F238E27FC236}">
              <a16:creationId xmlns:a16="http://schemas.microsoft.com/office/drawing/2014/main" id="{22B45194-AB46-4A09-8D7E-D4482C11F719}"/>
            </a:ext>
          </a:extLst>
        </xdr:cNvPr>
        <xdr:cNvPicPr>
          <a:picLocks noChangeAspect="1"/>
        </xdr:cNvPicPr>
      </xdr:nvPicPr>
      <xdr:blipFill>
        <a:blip xmlns:r="http://schemas.openxmlformats.org/officeDocument/2006/relationships" r:embed="rId1"/>
        <a:stretch>
          <a:fillRect/>
        </a:stretch>
      </xdr:blipFill>
      <xdr:spPr>
        <a:xfrm>
          <a:off x="171450" y="11668125"/>
          <a:ext cx="7104762"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479</xdr:row>
      <xdr:rowOff>28576</xdr:rowOff>
    </xdr:from>
    <xdr:to>
      <xdr:col>1</xdr:col>
      <xdr:colOff>762000</xdr:colOff>
      <xdr:row>514</xdr:row>
      <xdr:rowOff>33585</xdr:rowOff>
    </xdr:to>
    <xdr:pic>
      <xdr:nvPicPr>
        <xdr:cNvPr id="3" name="17 Imagen">
          <a:extLst>
            <a:ext uri="{FF2B5EF4-FFF2-40B4-BE49-F238E27FC236}">
              <a16:creationId xmlns:a16="http://schemas.microsoft.com/office/drawing/2014/main" id="{CB48BB18-3A8D-44BF-B51C-31AA8A730685}"/>
            </a:ext>
          </a:extLst>
        </xdr:cNvPr>
        <xdr:cNvPicPr>
          <a:picLocks noChangeAspect="1"/>
        </xdr:cNvPicPr>
      </xdr:nvPicPr>
      <xdr:blipFill>
        <a:blip xmlns:r="http://schemas.openxmlformats.org/officeDocument/2006/relationships" r:embed="rId1"/>
        <a:stretch>
          <a:fillRect/>
        </a:stretch>
      </xdr:blipFill>
      <xdr:spPr>
        <a:xfrm>
          <a:off x="1524000" y="123339226"/>
          <a:ext cx="0" cy="5291384"/>
        </a:xfrm>
        <a:prstGeom prst="rect">
          <a:avLst/>
        </a:prstGeom>
      </xdr:spPr>
    </xdr:pic>
    <xdr:clientData/>
  </xdr:twoCellAnchor>
  <xdr:twoCellAnchor editAs="oneCell">
    <xdr:from>
      <xdr:col>1</xdr:col>
      <xdr:colOff>1390650</xdr:colOff>
      <xdr:row>576</xdr:row>
      <xdr:rowOff>104775</xdr:rowOff>
    </xdr:from>
    <xdr:to>
      <xdr:col>1</xdr:col>
      <xdr:colOff>1391126</xdr:colOff>
      <xdr:row>579</xdr:row>
      <xdr:rowOff>76070</xdr:rowOff>
    </xdr:to>
    <xdr:pic>
      <xdr:nvPicPr>
        <xdr:cNvPr id="4" name="19 Imagen">
          <a:extLst>
            <a:ext uri="{FF2B5EF4-FFF2-40B4-BE49-F238E27FC236}">
              <a16:creationId xmlns:a16="http://schemas.microsoft.com/office/drawing/2014/main" id="{311D1E82-039D-4E96-B077-A39CE33C4904}"/>
            </a:ext>
          </a:extLst>
        </xdr:cNvPr>
        <xdr:cNvPicPr>
          <a:picLocks noChangeAspect="1"/>
        </xdr:cNvPicPr>
      </xdr:nvPicPr>
      <xdr:blipFill>
        <a:blip xmlns:r="http://schemas.openxmlformats.org/officeDocument/2006/relationships" r:embed="rId2"/>
        <a:stretch>
          <a:fillRect/>
        </a:stretch>
      </xdr:blipFill>
      <xdr:spPr>
        <a:xfrm>
          <a:off x="2152650" y="141665325"/>
          <a:ext cx="476" cy="885695"/>
        </a:xfrm>
        <a:prstGeom prst="rect">
          <a:avLst/>
        </a:prstGeom>
      </xdr:spPr>
    </xdr:pic>
    <xdr:clientData/>
  </xdr:twoCellAnchor>
  <xdr:twoCellAnchor editAs="oneCell">
    <xdr:from>
      <xdr:col>1</xdr:col>
      <xdr:colOff>828675</xdr:colOff>
      <xdr:row>584</xdr:row>
      <xdr:rowOff>85725</xdr:rowOff>
    </xdr:from>
    <xdr:to>
      <xdr:col>1</xdr:col>
      <xdr:colOff>7895342</xdr:colOff>
      <xdr:row>587</xdr:row>
      <xdr:rowOff>66616</xdr:rowOff>
    </xdr:to>
    <xdr:pic>
      <xdr:nvPicPr>
        <xdr:cNvPr id="5" name="21 Imagen">
          <a:extLst>
            <a:ext uri="{FF2B5EF4-FFF2-40B4-BE49-F238E27FC236}">
              <a16:creationId xmlns:a16="http://schemas.microsoft.com/office/drawing/2014/main" id="{FC1438B9-A7A3-48FE-8D46-453F4C6C9BBB}"/>
            </a:ext>
          </a:extLst>
        </xdr:cNvPr>
        <xdr:cNvPicPr>
          <a:picLocks noChangeAspect="1"/>
        </xdr:cNvPicPr>
      </xdr:nvPicPr>
      <xdr:blipFill>
        <a:blip xmlns:r="http://schemas.openxmlformats.org/officeDocument/2006/relationships" r:embed="rId3"/>
        <a:stretch>
          <a:fillRect/>
        </a:stretch>
      </xdr:blipFill>
      <xdr:spPr>
        <a:xfrm>
          <a:off x="1590675" y="150171150"/>
          <a:ext cx="7066667" cy="438091"/>
        </a:xfrm>
        <a:prstGeom prst="rect">
          <a:avLst/>
        </a:prstGeom>
      </xdr:spPr>
    </xdr:pic>
    <xdr:clientData/>
  </xdr:twoCellAnchor>
  <xdr:twoCellAnchor editAs="oneCell">
    <xdr:from>
      <xdr:col>1</xdr:col>
      <xdr:colOff>638175</xdr:colOff>
      <xdr:row>430</xdr:row>
      <xdr:rowOff>28575</xdr:rowOff>
    </xdr:from>
    <xdr:to>
      <xdr:col>1</xdr:col>
      <xdr:colOff>6781800</xdr:colOff>
      <xdr:row>457</xdr:row>
      <xdr:rowOff>160631</xdr:rowOff>
    </xdr:to>
    <xdr:pic>
      <xdr:nvPicPr>
        <xdr:cNvPr id="21" name="16 Imagen">
          <a:extLst>
            <a:ext uri="{FF2B5EF4-FFF2-40B4-BE49-F238E27FC236}">
              <a16:creationId xmlns:a16="http://schemas.microsoft.com/office/drawing/2014/main" id="{B3F0D611-63C9-4AB6-8854-57D443552948}"/>
            </a:ext>
          </a:extLst>
        </xdr:cNvPr>
        <xdr:cNvPicPr>
          <a:picLocks noChangeAspect="1"/>
        </xdr:cNvPicPr>
      </xdr:nvPicPr>
      <xdr:blipFill>
        <a:blip xmlns:r="http://schemas.openxmlformats.org/officeDocument/2006/relationships" r:embed="rId4"/>
        <a:stretch>
          <a:fillRect/>
        </a:stretch>
      </xdr:blipFill>
      <xdr:spPr>
        <a:xfrm>
          <a:off x="1400175" y="118367175"/>
          <a:ext cx="6143625" cy="4504031"/>
        </a:xfrm>
        <a:prstGeom prst="rect">
          <a:avLst/>
        </a:prstGeom>
      </xdr:spPr>
    </xdr:pic>
    <xdr:clientData/>
  </xdr:twoCellAnchor>
  <xdr:twoCellAnchor editAs="oneCell">
    <xdr:from>
      <xdr:col>1</xdr:col>
      <xdr:colOff>704849</xdr:colOff>
      <xdr:row>41</xdr:row>
      <xdr:rowOff>38099</xdr:rowOff>
    </xdr:from>
    <xdr:to>
      <xdr:col>1</xdr:col>
      <xdr:colOff>6515100</xdr:colOff>
      <xdr:row>57</xdr:row>
      <xdr:rowOff>523874</xdr:rowOff>
    </xdr:to>
    <xdr:pic>
      <xdr:nvPicPr>
        <xdr:cNvPr id="27" name="Imagen 26">
          <a:extLst>
            <a:ext uri="{FF2B5EF4-FFF2-40B4-BE49-F238E27FC236}">
              <a16:creationId xmlns:a16="http://schemas.microsoft.com/office/drawing/2014/main" id="{D78575C2-CEE3-4EBE-9751-EA7DA0B62246}"/>
            </a:ext>
          </a:extLst>
        </xdr:cNvPr>
        <xdr:cNvPicPr/>
      </xdr:nvPicPr>
      <xdr:blipFill>
        <a:blip xmlns:r="http://schemas.openxmlformats.org/officeDocument/2006/relationships" r:embed="rId5"/>
        <a:stretch>
          <a:fillRect/>
        </a:stretch>
      </xdr:blipFill>
      <xdr:spPr>
        <a:xfrm>
          <a:off x="1466849" y="13992224"/>
          <a:ext cx="5810251" cy="3076575"/>
        </a:xfrm>
        <a:prstGeom prst="rect">
          <a:avLst/>
        </a:prstGeom>
      </xdr:spPr>
    </xdr:pic>
    <xdr:clientData/>
  </xdr:twoCellAnchor>
  <xdr:twoCellAnchor editAs="oneCell">
    <xdr:from>
      <xdr:col>1</xdr:col>
      <xdr:colOff>762000</xdr:colOff>
      <xdr:row>70</xdr:row>
      <xdr:rowOff>38100</xdr:rowOff>
    </xdr:from>
    <xdr:to>
      <xdr:col>1</xdr:col>
      <xdr:colOff>5648325</xdr:colOff>
      <xdr:row>86</xdr:row>
      <xdr:rowOff>152400</xdr:rowOff>
    </xdr:to>
    <xdr:pic>
      <xdr:nvPicPr>
        <xdr:cNvPr id="29" name="Imagen 28">
          <a:extLst>
            <a:ext uri="{FF2B5EF4-FFF2-40B4-BE49-F238E27FC236}">
              <a16:creationId xmlns:a16="http://schemas.microsoft.com/office/drawing/2014/main" id="{545FC541-78F4-49D0-BE4C-DBD43064408F}"/>
            </a:ext>
          </a:extLst>
        </xdr:cNvPr>
        <xdr:cNvPicPr/>
      </xdr:nvPicPr>
      <xdr:blipFill>
        <a:blip xmlns:r="http://schemas.openxmlformats.org/officeDocument/2006/relationships" r:embed="rId6"/>
        <a:stretch>
          <a:fillRect/>
        </a:stretch>
      </xdr:blipFill>
      <xdr:spPr>
        <a:xfrm>
          <a:off x="1524000" y="20373975"/>
          <a:ext cx="4886325" cy="3609975"/>
        </a:xfrm>
        <a:prstGeom prst="rect">
          <a:avLst/>
        </a:prstGeom>
      </xdr:spPr>
    </xdr:pic>
    <xdr:clientData/>
  </xdr:twoCellAnchor>
  <xdr:twoCellAnchor editAs="oneCell">
    <xdr:from>
      <xdr:col>1</xdr:col>
      <xdr:colOff>704852</xdr:colOff>
      <xdr:row>101</xdr:row>
      <xdr:rowOff>9525</xdr:rowOff>
    </xdr:from>
    <xdr:to>
      <xdr:col>1</xdr:col>
      <xdr:colOff>5514976</xdr:colOff>
      <xdr:row>117</xdr:row>
      <xdr:rowOff>47625</xdr:rowOff>
    </xdr:to>
    <xdr:pic>
      <xdr:nvPicPr>
        <xdr:cNvPr id="30" name="Imagen 29">
          <a:extLst>
            <a:ext uri="{FF2B5EF4-FFF2-40B4-BE49-F238E27FC236}">
              <a16:creationId xmlns:a16="http://schemas.microsoft.com/office/drawing/2014/main" id="{7F01332A-F45B-46BA-8F4A-A0C008ADE9CB}"/>
            </a:ext>
          </a:extLst>
        </xdr:cNvPr>
        <xdr:cNvPicPr/>
      </xdr:nvPicPr>
      <xdr:blipFill>
        <a:blip xmlns:r="http://schemas.openxmlformats.org/officeDocument/2006/relationships" r:embed="rId7"/>
        <a:stretch>
          <a:fillRect/>
        </a:stretch>
      </xdr:blipFill>
      <xdr:spPr>
        <a:xfrm>
          <a:off x="1466852" y="28498800"/>
          <a:ext cx="4810124" cy="3209925"/>
        </a:xfrm>
        <a:prstGeom prst="rect">
          <a:avLst/>
        </a:prstGeom>
      </xdr:spPr>
    </xdr:pic>
    <xdr:clientData/>
  </xdr:twoCellAnchor>
  <xdr:twoCellAnchor editAs="oneCell">
    <xdr:from>
      <xdr:col>1</xdr:col>
      <xdr:colOff>933449</xdr:colOff>
      <xdr:row>161</xdr:row>
      <xdr:rowOff>28574</xdr:rowOff>
    </xdr:from>
    <xdr:to>
      <xdr:col>1</xdr:col>
      <xdr:colOff>6877050</xdr:colOff>
      <xdr:row>179</xdr:row>
      <xdr:rowOff>152400</xdr:rowOff>
    </xdr:to>
    <xdr:pic>
      <xdr:nvPicPr>
        <xdr:cNvPr id="32" name="Imagen 31">
          <a:extLst>
            <a:ext uri="{FF2B5EF4-FFF2-40B4-BE49-F238E27FC236}">
              <a16:creationId xmlns:a16="http://schemas.microsoft.com/office/drawing/2014/main" id="{3145058D-3968-4362-8ACF-0B0155E33C03}"/>
            </a:ext>
          </a:extLst>
        </xdr:cNvPr>
        <xdr:cNvPicPr/>
      </xdr:nvPicPr>
      <xdr:blipFill>
        <a:blip xmlns:r="http://schemas.openxmlformats.org/officeDocument/2006/relationships" r:embed="rId8"/>
        <a:stretch>
          <a:fillRect/>
        </a:stretch>
      </xdr:blipFill>
      <xdr:spPr>
        <a:xfrm>
          <a:off x="1695449" y="44348399"/>
          <a:ext cx="5943601" cy="3038476"/>
        </a:xfrm>
        <a:prstGeom prst="rect">
          <a:avLst/>
        </a:prstGeom>
      </xdr:spPr>
    </xdr:pic>
    <xdr:clientData/>
  </xdr:twoCellAnchor>
  <xdr:twoCellAnchor editAs="oneCell">
    <xdr:from>
      <xdr:col>1</xdr:col>
      <xdr:colOff>1171577</xdr:colOff>
      <xdr:row>183</xdr:row>
      <xdr:rowOff>437124</xdr:rowOff>
    </xdr:from>
    <xdr:to>
      <xdr:col>1</xdr:col>
      <xdr:colOff>5734050</xdr:colOff>
      <xdr:row>205</xdr:row>
      <xdr:rowOff>131525</xdr:rowOff>
    </xdr:to>
    <xdr:pic>
      <xdr:nvPicPr>
        <xdr:cNvPr id="7" name="Imagen 6">
          <a:extLst>
            <a:ext uri="{FF2B5EF4-FFF2-40B4-BE49-F238E27FC236}">
              <a16:creationId xmlns:a16="http://schemas.microsoft.com/office/drawing/2014/main" id="{0067E50B-84F9-40F1-A93D-23D294C49AE3}"/>
            </a:ext>
          </a:extLst>
        </xdr:cNvPr>
        <xdr:cNvPicPr>
          <a:picLocks noChangeAspect="1"/>
        </xdr:cNvPicPr>
      </xdr:nvPicPr>
      <xdr:blipFill>
        <a:blip xmlns:r="http://schemas.openxmlformats.org/officeDocument/2006/relationships" r:embed="rId9"/>
        <a:stretch>
          <a:fillRect/>
        </a:stretch>
      </xdr:blipFill>
      <xdr:spPr>
        <a:xfrm>
          <a:off x="1933577" y="49309899"/>
          <a:ext cx="4562473" cy="3637751"/>
        </a:xfrm>
        <a:prstGeom prst="rect">
          <a:avLst/>
        </a:prstGeom>
      </xdr:spPr>
    </xdr:pic>
    <xdr:clientData/>
  </xdr:twoCellAnchor>
  <xdr:twoCellAnchor editAs="oneCell">
    <xdr:from>
      <xdr:col>1</xdr:col>
      <xdr:colOff>1352550</xdr:colOff>
      <xdr:row>219</xdr:row>
      <xdr:rowOff>47625</xdr:rowOff>
    </xdr:from>
    <xdr:to>
      <xdr:col>1</xdr:col>
      <xdr:colOff>6947508</xdr:colOff>
      <xdr:row>239</xdr:row>
      <xdr:rowOff>19050</xdr:rowOff>
    </xdr:to>
    <xdr:pic>
      <xdr:nvPicPr>
        <xdr:cNvPr id="8" name="Imagen 7">
          <a:extLst>
            <a:ext uri="{FF2B5EF4-FFF2-40B4-BE49-F238E27FC236}">
              <a16:creationId xmlns:a16="http://schemas.microsoft.com/office/drawing/2014/main" id="{7F72D333-BA2E-4377-9025-9137C576B037}"/>
            </a:ext>
          </a:extLst>
        </xdr:cNvPr>
        <xdr:cNvPicPr>
          <a:picLocks noChangeAspect="1"/>
        </xdr:cNvPicPr>
      </xdr:nvPicPr>
      <xdr:blipFill>
        <a:blip xmlns:r="http://schemas.openxmlformats.org/officeDocument/2006/relationships" r:embed="rId10"/>
        <a:stretch>
          <a:fillRect/>
        </a:stretch>
      </xdr:blipFill>
      <xdr:spPr>
        <a:xfrm>
          <a:off x="2114550" y="57073800"/>
          <a:ext cx="5594958" cy="4524375"/>
        </a:xfrm>
        <a:prstGeom prst="rect">
          <a:avLst/>
        </a:prstGeom>
      </xdr:spPr>
    </xdr:pic>
    <xdr:clientData/>
  </xdr:twoCellAnchor>
  <xdr:twoCellAnchor editAs="oneCell">
    <xdr:from>
      <xdr:col>1</xdr:col>
      <xdr:colOff>781050</xdr:colOff>
      <xdr:row>461</xdr:row>
      <xdr:rowOff>66675</xdr:rowOff>
    </xdr:from>
    <xdr:to>
      <xdr:col>1</xdr:col>
      <xdr:colOff>6268216</xdr:colOff>
      <xdr:row>500</xdr:row>
      <xdr:rowOff>77083</xdr:rowOff>
    </xdr:to>
    <xdr:pic>
      <xdr:nvPicPr>
        <xdr:cNvPr id="2" name="Imagen 1">
          <a:extLst>
            <a:ext uri="{FF2B5EF4-FFF2-40B4-BE49-F238E27FC236}">
              <a16:creationId xmlns:a16="http://schemas.microsoft.com/office/drawing/2014/main" id="{B5097EAA-04F3-4C51-9B16-941935228940}"/>
            </a:ext>
          </a:extLst>
        </xdr:cNvPr>
        <xdr:cNvPicPr>
          <a:picLocks noChangeAspect="1"/>
        </xdr:cNvPicPr>
      </xdr:nvPicPr>
      <xdr:blipFill>
        <a:blip xmlns:r="http://schemas.openxmlformats.org/officeDocument/2006/relationships" r:embed="rId11"/>
        <a:stretch>
          <a:fillRect/>
        </a:stretch>
      </xdr:blipFill>
      <xdr:spPr>
        <a:xfrm>
          <a:off x="1543050" y="123844050"/>
          <a:ext cx="5487166" cy="6325483"/>
        </a:xfrm>
        <a:prstGeom prst="rect">
          <a:avLst/>
        </a:prstGeom>
      </xdr:spPr>
    </xdr:pic>
    <xdr:clientData/>
  </xdr:twoCellAnchor>
  <xdr:twoCellAnchor editAs="oneCell">
    <xdr:from>
      <xdr:col>1</xdr:col>
      <xdr:colOff>0</xdr:colOff>
      <xdr:row>515</xdr:row>
      <xdr:rowOff>0</xdr:rowOff>
    </xdr:from>
    <xdr:to>
      <xdr:col>1</xdr:col>
      <xdr:colOff>9515475</xdr:colOff>
      <xdr:row>557</xdr:row>
      <xdr:rowOff>145440</xdr:rowOff>
    </xdr:to>
    <xdr:pic>
      <xdr:nvPicPr>
        <xdr:cNvPr id="9" name="Imagen 8">
          <a:extLst>
            <a:ext uri="{FF2B5EF4-FFF2-40B4-BE49-F238E27FC236}">
              <a16:creationId xmlns:a16="http://schemas.microsoft.com/office/drawing/2014/main" id="{A96F277D-11DC-4213-962E-0B8375DAFF03}"/>
            </a:ext>
          </a:extLst>
        </xdr:cNvPr>
        <xdr:cNvPicPr>
          <a:picLocks noChangeAspect="1"/>
        </xdr:cNvPicPr>
      </xdr:nvPicPr>
      <xdr:blipFill>
        <a:blip xmlns:r="http://schemas.openxmlformats.org/officeDocument/2006/relationships" r:embed="rId12"/>
        <a:stretch>
          <a:fillRect/>
        </a:stretch>
      </xdr:blipFill>
      <xdr:spPr>
        <a:xfrm>
          <a:off x="762000" y="128739900"/>
          <a:ext cx="9515475" cy="7012965"/>
        </a:xfrm>
        <a:prstGeom prst="rect">
          <a:avLst/>
        </a:prstGeom>
      </xdr:spPr>
    </xdr:pic>
    <xdr:clientData/>
  </xdr:twoCellAnchor>
  <xdr:twoCellAnchor editAs="oneCell">
    <xdr:from>
      <xdr:col>1</xdr:col>
      <xdr:colOff>1638301</xdr:colOff>
      <xdr:row>562</xdr:row>
      <xdr:rowOff>95250</xdr:rowOff>
    </xdr:from>
    <xdr:to>
      <xdr:col>1</xdr:col>
      <xdr:colOff>5791201</xdr:colOff>
      <xdr:row>569</xdr:row>
      <xdr:rowOff>117651</xdr:rowOff>
    </xdr:to>
    <xdr:pic>
      <xdr:nvPicPr>
        <xdr:cNvPr id="11" name="Imagen 10">
          <a:extLst>
            <a:ext uri="{FF2B5EF4-FFF2-40B4-BE49-F238E27FC236}">
              <a16:creationId xmlns:a16="http://schemas.microsoft.com/office/drawing/2014/main" id="{F241C54D-5279-41F1-B4D6-4685188211A4}"/>
            </a:ext>
          </a:extLst>
        </xdr:cNvPr>
        <xdr:cNvPicPr>
          <a:picLocks noChangeAspect="1"/>
        </xdr:cNvPicPr>
      </xdr:nvPicPr>
      <xdr:blipFill>
        <a:blip xmlns:r="http://schemas.openxmlformats.org/officeDocument/2006/relationships" r:embed="rId13"/>
        <a:stretch>
          <a:fillRect/>
        </a:stretch>
      </xdr:blipFill>
      <xdr:spPr>
        <a:xfrm>
          <a:off x="2400301" y="142951200"/>
          <a:ext cx="4152900" cy="1155876"/>
        </a:xfrm>
        <a:prstGeom prst="rect">
          <a:avLst/>
        </a:prstGeom>
      </xdr:spPr>
    </xdr:pic>
    <xdr:clientData/>
  </xdr:twoCellAnchor>
  <xdr:twoCellAnchor editAs="oneCell">
    <xdr:from>
      <xdr:col>1</xdr:col>
      <xdr:colOff>885825</xdr:colOff>
      <xdr:row>262</xdr:row>
      <xdr:rowOff>119545</xdr:rowOff>
    </xdr:from>
    <xdr:to>
      <xdr:col>1</xdr:col>
      <xdr:colOff>7600950</xdr:colOff>
      <xdr:row>288</xdr:row>
      <xdr:rowOff>105563</xdr:rowOff>
    </xdr:to>
    <xdr:pic>
      <xdr:nvPicPr>
        <xdr:cNvPr id="12" name="Imagen 11">
          <a:extLst>
            <a:ext uri="{FF2B5EF4-FFF2-40B4-BE49-F238E27FC236}">
              <a16:creationId xmlns:a16="http://schemas.microsoft.com/office/drawing/2014/main" id="{DEBE0CC3-B97F-40AF-9CEB-A702A43636CD}"/>
            </a:ext>
          </a:extLst>
        </xdr:cNvPr>
        <xdr:cNvPicPr>
          <a:picLocks noChangeAspect="1"/>
        </xdr:cNvPicPr>
      </xdr:nvPicPr>
      <xdr:blipFill>
        <a:blip xmlns:r="http://schemas.openxmlformats.org/officeDocument/2006/relationships" r:embed="rId14"/>
        <a:stretch>
          <a:fillRect/>
        </a:stretch>
      </xdr:blipFill>
      <xdr:spPr>
        <a:xfrm>
          <a:off x="1647825" y="66537370"/>
          <a:ext cx="6715125" cy="4196068"/>
        </a:xfrm>
        <a:prstGeom prst="rect">
          <a:avLst/>
        </a:prstGeom>
      </xdr:spPr>
    </xdr:pic>
    <xdr:clientData/>
  </xdr:twoCellAnchor>
  <xdr:twoCellAnchor editAs="oneCell">
    <xdr:from>
      <xdr:col>1</xdr:col>
      <xdr:colOff>790574</xdr:colOff>
      <xdr:row>293</xdr:row>
      <xdr:rowOff>29603</xdr:rowOff>
    </xdr:from>
    <xdr:to>
      <xdr:col>1</xdr:col>
      <xdr:colOff>7196495</xdr:colOff>
      <xdr:row>313</xdr:row>
      <xdr:rowOff>142874</xdr:rowOff>
    </xdr:to>
    <xdr:pic>
      <xdr:nvPicPr>
        <xdr:cNvPr id="13" name="Imagen 12">
          <a:extLst>
            <a:ext uri="{FF2B5EF4-FFF2-40B4-BE49-F238E27FC236}">
              <a16:creationId xmlns:a16="http://schemas.microsoft.com/office/drawing/2014/main" id="{686B9507-2109-4C27-AAF5-CC300F185B3A}"/>
            </a:ext>
          </a:extLst>
        </xdr:cNvPr>
        <xdr:cNvPicPr>
          <a:picLocks noChangeAspect="1"/>
        </xdr:cNvPicPr>
      </xdr:nvPicPr>
      <xdr:blipFill>
        <a:blip xmlns:r="http://schemas.openxmlformats.org/officeDocument/2006/relationships" r:embed="rId15"/>
        <a:stretch>
          <a:fillRect/>
        </a:stretch>
      </xdr:blipFill>
      <xdr:spPr>
        <a:xfrm>
          <a:off x="1552574" y="71933828"/>
          <a:ext cx="6405921" cy="3351771"/>
        </a:xfrm>
        <a:prstGeom prst="rect">
          <a:avLst/>
        </a:prstGeom>
      </xdr:spPr>
    </xdr:pic>
    <xdr:clientData/>
  </xdr:twoCellAnchor>
  <xdr:twoCellAnchor editAs="oneCell">
    <xdr:from>
      <xdr:col>1</xdr:col>
      <xdr:colOff>1162051</xdr:colOff>
      <xdr:row>318</xdr:row>
      <xdr:rowOff>66675</xdr:rowOff>
    </xdr:from>
    <xdr:to>
      <xdr:col>1</xdr:col>
      <xdr:colOff>6920325</xdr:colOff>
      <xdr:row>338</xdr:row>
      <xdr:rowOff>42271</xdr:rowOff>
    </xdr:to>
    <xdr:pic>
      <xdr:nvPicPr>
        <xdr:cNvPr id="14" name="Imagen 13">
          <a:extLst>
            <a:ext uri="{FF2B5EF4-FFF2-40B4-BE49-F238E27FC236}">
              <a16:creationId xmlns:a16="http://schemas.microsoft.com/office/drawing/2014/main" id="{AA6B2B8C-34A8-401B-B5C1-7CB0CDA87C31}"/>
            </a:ext>
          </a:extLst>
        </xdr:cNvPr>
        <xdr:cNvPicPr>
          <a:picLocks noChangeAspect="1"/>
        </xdr:cNvPicPr>
      </xdr:nvPicPr>
      <xdr:blipFill>
        <a:blip xmlns:r="http://schemas.openxmlformats.org/officeDocument/2006/relationships" r:embed="rId16"/>
        <a:stretch>
          <a:fillRect/>
        </a:stretch>
      </xdr:blipFill>
      <xdr:spPr>
        <a:xfrm>
          <a:off x="1924051" y="76342875"/>
          <a:ext cx="5758274" cy="32140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elpais.com/economia/2024-10-15/el-fmi-alerta-de-que-la-deuda-publica-mundial-superara-este-ano-los-100-billones-de-dolar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E295-8534-45E4-8616-0D072C3F226C}">
  <dimension ref="A1:F418"/>
  <sheetViews>
    <sheetView tabSelected="1" workbookViewId="0">
      <selection sqref="A1:C1"/>
    </sheetView>
  </sheetViews>
  <sheetFormatPr baseColWidth="10" defaultRowHeight="15" x14ac:dyDescent="0.25"/>
  <cols>
    <col min="1" max="1" width="75" customWidth="1"/>
    <col min="2" max="3" width="19.140625" customWidth="1"/>
    <col min="4" max="4" width="2.28515625" customWidth="1"/>
    <col min="5" max="5" width="12.5703125" bestFit="1" customWidth="1"/>
  </cols>
  <sheetData>
    <row r="1" spans="1:3" x14ac:dyDescent="0.25">
      <c r="A1" s="86" t="s">
        <v>0</v>
      </c>
      <c r="B1" s="86"/>
      <c r="C1" s="86"/>
    </row>
    <row r="2" spans="1:3" x14ac:dyDescent="0.25">
      <c r="A2" s="87" t="s">
        <v>169</v>
      </c>
      <c r="B2" s="87"/>
      <c r="C2" s="87"/>
    </row>
    <row r="3" spans="1:3" x14ac:dyDescent="0.25">
      <c r="A3" s="82" t="s">
        <v>170</v>
      </c>
      <c r="B3" s="82"/>
      <c r="C3" s="82"/>
    </row>
    <row r="5" spans="1:3" x14ac:dyDescent="0.25">
      <c r="A5" s="35" t="s">
        <v>171</v>
      </c>
      <c r="B5" s="36"/>
      <c r="C5" s="36"/>
    </row>
    <row r="6" spans="1:3" s="39" customFormat="1" ht="12" x14ac:dyDescent="0.2">
      <c r="A6" s="37" t="s">
        <v>172</v>
      </c>
      <c r="B6" s="38"/>
      <c r="C6" s="38"/>
    </row>
    <row r="7" spans="1:3" s="39" customFormat="1" ht="7.5" customHeight="1" x14ac:dyDescent="0.2">
      <c r="A7" s="40"/>
      <c r="B7" s="38"/>
      <c r="C7" s="38"/>
    </row>
    <row r="8" spans="1:3" s="39" customFormat="1" ht="12" x14ac:dyDescent="0.2">
      <c r="A8" s="41" t="s">
        <v>173</v>
      </c>
      <c r="B8" s="42">
        <v>2024</v>
      </c>
      <c r="C8" s="42">
        <v>2023</v>
      </c>
    </row>
    <row r="9" spans="1:3" s="39" customFormat="1" ht="12" x14ac:dyDescent="0.2">
      <c r="A9" s="41" t="s">
        <v>174</v>
      </c>
      <c r="B9" s="38"/>
      <c r="C9" s="38"/>
    </row>
    <row r="10" spans="1:3" s="39" customFormat="1" ht="12" x14ac:dyDescent="0.2">
      <c r="A10" s="40" t="s">
        <v>175</v>
      </c>
      <c r="B10" s="43">
        <v>223611870</v>
      </c>
      <c r="C10" s="43">
        <v>208349330</v>
      </c>
    </row>
    <row r="11" spans="1:3" s="39" customFormat="1" ht="12" x14ac:dyDescent="0.2">
      <c r="A11" s="40" t="s">
        <v>176</v>
      </c>
      <c r="B11" s="43">
        <v>629426902</v>
      </c>
      <c r="C11" s="43">
        <v>603043873</v>
      </c>
    </row>
    <row r="12" spans="1:3" s="39" customFormat="1" ht="12" x14ac:dyDescent="0.2">
      <c r="A12" s="40" t="s">
        <v>177</v>
      </c>
      <c r="B12" s="43">
        <v>194374598</v>
      </c>
      <c r="C12" s="43">
        <v>167573766</v>
      </c>
    </row>
    <row r="13" spans="1:3" s="39" customFormat="1" ht="12" x14ac:dyDescent="0.2">
      <c r="A13" s="40" t="s">
        <v>178</v>
      </c>
      <c r="B13" s="43">
        <v>7365045904</v>
      </c>
      <c r="C13" s="43">
        <v>7815601697</v>
      </c>
    </row>
    <row r="14" spans="1:3" s="39" customFormat="1" ht="12" x14ac:dyDescent="0.2">
      <c r="A14" s="40" t="s">
        <v>179</v>
      </c>
      <c r="B14" s="43">
        <v>64021674</v>
      </c>
      <c r="C14" s="43">
        <v>72743485</v>
      </c>
    </row>
    <row r="15" spans="1:3" s="39" customFormat="1" ht="12" x14ac:dyDescent="0.2">
      <c r="A15" s="40" t="s">
        <v>180</v>
      </c>
      <c r="B15" s="43">
        <v>1784944990</v>
      </c>
      <c r="C15" s="43">
        <v>1673559108</v>
      </c>
    </row>
    <row r="16" spans="1:3" s="39" customFormat="1" ht="12" x14ac:dyDescent="0.2">
      <c r="A16" s="41" t="s">
        <v>181</v>
      </c>
      <c r="B16" s="44">
        <f>SUM(B10:B15)</f>
        <v>10261425938</v>
      </c>
      <c r="C16" s="44">
        <f>SUM(C10:C15)</f>
        <v>10540871259</v>
      </c>
    </row>
    <row r="17" spans="1:3" s="39" customFormat="1" ht="12" x14ac:dyDescent="0.2">
      <c r="A17" s="40"/>
      <c r="B17" s="38"/>
      <c r="C17" s="38"/>
    </row>
    <row r="18" spans="1:3" s="39" customFormat="1" ht="12" x14ac:dyDescent="0.2">
      <c r="A18" s="41" t="s">
        <v>182</v>
      </c>
      <c r="B18" s="38"/>
      <c r="C18" s="38"/>
    </row>
    <row r="19" spans="1:3" s="39" customFormat="1" ht="12" customHeight="1" x14ac:dyDescent="0.2">
      <c r="A19" s="40" t="s">
        <v>183</v>
      </c>
      <c r="B19" s="43">
        <v>4867687744</v>
      </c>
      <c r="C19" s="43">
        <v>4688721066</v>
      </c>
    </row>
    <row r="20" spans="1:3" s="39" customFormat="1" ht="12" x14ac:dyDescent="0.2">
      <c r="A20" s="40" t="s">
        <v>184</v>
      </c>
      <c r="B20" s="43">
        <v>6164270928</v>
      </c>
      <c r="C20" s="43">
        <v>5573484879</v>
      </c>
    </row>
    <row r="21" spans="1:3" s="39" customFormat="1" ht="12" x14ac:dyDescent="0.2">
      <c r="A21" s="40" t="s">
        <v>185</v>
      </c>
      <c r="B21" s="43">
        <v>171919030</v>
      </c>
      <c r="C21" s="43">
        <v>163848057</v>
      </c>
    </row>
    <row r="22" spans="1:3" s="39" customFormat="1" ht="12" x14ac:dyDescent="0.2">
      <c r="A22" s="41" t="s">
        <v>181</v>
      </c>
      <c r="B22" s="44">
        <f>SUM(B19:B21)</f>
        <v>11203877702</v>
      </c>
      <c r="C22" s="44">
        <f>SUM(C19:C21)</f>
        <v>10426054002</v>
      </c>
    </row>
    <row r="23" spans="1:3" s="39" customFormat="1" ht="12" x14ac:dyDescent="0.2">
      <c r="A23" s="40"/>
      <c r="B23" s="38"/>
      <c r="C23" s="38"/>
    </row>
    <row r="24" spans="1:3" s="39" customFormat="1" ht="12" x14ac:dyDescent="0.2">
      <c r="A24" s="41" t="s">
        <v>186</v>
      </c>
      <c r="B24" s="38"/>
      <c r="C24" s="38"/>
    </row>
    <row r="25" spans="1:3" s="39" customFormat="1" ht="12" x14ac:dyDescent="0.2">
      <c r="A25" s="40" t="s">
        <v>187</v>
      </c>
      <c r="B25" s="43">
        <v>331128450</v>
      </c>
      <c r="C25" s="43">
        <v>381139208</v>
      </c>
    </row>
    <row r="26" spans="1:3" s="39" customFormat="1" ht="12" hidden="1" x14ac:dyDescent="0.2">
      <c r="A26" s="40" t="s">
        <v>188</v>
      </c>
      <c r="B26" s="45">
        <v>0</v>
      </c>
      <c r="C26" s="45">
        <v>0</v>
      </c>
    </row>
    <row r="27" spans="1:3" s="39" customFormat="1" ht="12" hidden="1" x14ac:dyDescent="0.2">
      <c r="A27" s="40" t="s">
        <v>189</v>
      </c>
      <c r="B27" s="45">
        <v>0</v>
      </c>
      <c r="C27" s="45">
        <v>0</v>
      </c>
    </row>
    <row r="28" spans="1:3" s="39" customFormat="1" ht="12" x14ac:dyDescent="0.2">
      <c r="A28" s="41" t="s">
        <v>181</v>
      </c>
      <c r="B28" s="44">
        <f>SUM(B25:B27)</f>
        <v>331128450</v>
      </c>
      <c r="C28" s="44">
        <f>SUM(C25:C27)</f>
        <v>381139208</v>
      </c>
    </row>
    <row r="29" spans="1:3" s="39" customFormat="1" ht="12" x14ac:dyDescent="0.2">
      <c r="A29" s="40"/>
      <c r="B29" s="38"/>
      <c r="C29" s="38"/>
    </row>
    <row r="30" spans="1:3" s="39" customFormat="1" ht="12" x14ac:dyDescent="0.2">
      <c r="A30" s="41" t="s">
        <v>190</v>
      </c>
      <c r="B30" s="38"/>
      <c r="C30" s="38"/>
    </row>
    <row r="31" spans="1:3" s="39" customFormat="1" ht="12" x14ac:dyDescent="0.2">
      <c r="A31" s="40" t="s">
        <v>191</v>
      </c>
      <c r="B31" s="43">
        <v>200227815</v>
      </c>
      <c r="C31" s="43">
        <v>197615225</v>
      </c>
    </row>
    <row r="32" spans="1:3" s="39" customFormat="1" ht="12" x14ac:dyDescent="0.2">
      <c r="A32" s="40" t="s">
        <v>192</v>
      </c>
      <c r="B32" s="43">
        <v>23524336</v>
      </c>
      <c r="C32" s="43">
        <v>2487946</v>
      </c>
    </row>
    <row r="33" spans="1:3" s="39" customFormat="1" ht="12" x14ac:dyDescent="0.2">
      <c r="A33" s="40" t="s">
        <v>193</v>
      </c>
      <c r="B33" s="43">
        <v>675020409</v>
      </c>
      <c r="C33" s="43">
        <v>209320249</v>
      </c>
    </row>
    <row r="34" spans="1:3" s="39" customFormat="1" ht="12" hidden="1" x14ac:dyDescent="0.2">
      <c r="A34" s="40" t="s">
        <v>194</v>
      </c>
      <c r="B34" s="43">
        <v>0</v>
      </c>
      <c r="C34" s="43">
        <v>0</v>
      </c>
    </row>
    <row r="35" spans="1:3" s="39" customFormat="1" ht="12" hidden="1" x14ac:dyDescent="0.2">
      <c r="A35" s="40" t="s">
        <v>195</v>
      </c>
      <c r="B35" s="43">
        <v>0</v>
      </c>
      <c r="C35" s="43">
        <v>0</v>
      </c>
    </row>
    <row r="36" spans="1:3" s="39" customFormat="1" ht="12" x14ac:dyDescent="0.2">
      <c r="A36" s="40" t="s">
        <v>196</v>
      </c>
      <c r="B36" s="43">
        <v>227947630</v>
      </c>
      <c r="C36" s="45">
        <v>0</v>
      </c>
    </row>
    <row r="37" spans="1:3" s="39" customFormat="1" ht="12" x14ac:dyDescent="0.2">
      <c r="A37" s="40" t="s">
        <v>197</v>
      </c>
      <c r="B37" s="43">
        <v>5187057753</v>
      </c>
      <c r="C37" s="43">
        <v>5202203093</v>
      </c>
    </row>
    <row r="38" spans="1:3" s="39" customFormat="1" ht="12" x14ac:dyDescent="0.2">
      <c r="A38" s="41" t="s">
        <v>181</v>
      </c>
      <c r="B38" s="44">
        <f>SUM(B31:B37)</f>
        <v>6313777943</v>
      </c>
      <c r="C38" s="44">
        <f>SUM(C31:C37)</f>
        <v>5611626513</v>
      </c>
    </row>
    <row r="39" spans="1:3" s="39" customFormat="1" ht="12" x14ac:dyDescent="0.2">
      <c r="A39" s="40"/>
      <c r="B39" s="38"/>
      <c r="C39" s="38"/>
    </row>
    <row r="40" spans="1:3" s="39" customFormat="1" ht="36" x14ac:dyDescent="0.2">
      <c r="A40" s="41" t="s">
        <v>198</v>
      </c>
      <c r="B40" s="38"/>
      <c r="C40" s="38"/>
    </row>
    <row r="41" spans="1:3" s="39" customFormat="1" ht="12" x14ac:dyDescent="0.2">
      <c r="A41" s="40" t="s">
        <v>199</v>
      </c>
      <c r="B41" s="43">
        <v>37092685767</v>
      </c>
      <c r="C41" s="43">
        <v>35562226065</v>
      </c>
    </row>
    <row r="42" spans="1:3" s="39" customFormat="1" ht="12" x14ac:dyDescent="0.2">
      <c r="A42" s="40" t="s">
        <v>200</v>
      </c>
      <c r="B42" s="43">
        <v>30003358876</v>
      </c>
      <c r="C42" s="43">
        <v>28142894902</v>
      </c>
    </row>
    <row r="43" spans="1:3" s="39" customFormat="1" ht="12" x14ac:dyDescent="0.2">
      <c r="A43" s="40" t="s">
        <v>201</v>
      </c>
      <c r="B43" s="43">
        <v>6800245004</v>
      </c>
      <c r="C43" s="43">
        <v>6039401034</v>
      </c>
    </row>
    <row r="44" spans="1:3" s="39" customFormat="1" ht="12" x14ac:dyDescent="0.2">
      <c r="A44" s="40" t="s">
        <v>202</v>
      </c>
      <c r="B44" s="43">
        <v>2214673363</v>
      </c>
      <c r="C44" s="43">
        <v>2314426245</v>
      </c>
    </row>
    <row r="45" spans="1:3" s="39" customFormat="1" ht="12" x14ac:dyDescent="0.2">
      <c r="A45" s="41" t="s">
        <v>181</v>
      </c>
      <c r="B45" s="44">
        <f>SUM(B41:B44)</f>
        <v>76110963010</v>
      </c>
      <c r="C45" s="44">
        <f>SUM(C41:C44)</f>
        <v>72058948246</v>
      </c>
    </row>
    <row r="46" spans="1:3" s="39" customFormat="1" ht="12" x14ac:dyDescent="0.2">
      <c r="A46" s="40"/>
      <c r="B46" s="38"/>
      <c r="C46" s="38"/>
    </row>
    <row r="47" spans="1:3" s="39" customFormat="1" ht="12" x14ac:dyDescent="0.2">
      <c r="A47" s="41" t="s">
        <v>203</v>
      </c>
      <c r="B47" s="38"/>
      <c r="C47" s="38"/>
    </row>
    <row r="48" spans="1:3" s="39" customFormat="1" ht="12" x14ac:dyDescent="0.2">
      <c r="A48" s="40" t="s">
        <v>204</v>
      </c>
      <c r="B48" s="43">
        <v>3923955</v>
      </c>
      <c r="C48" s="43">
        <v>53913421</v>
      </c>
    </row>
    <row r="49" spans="1:6" s="39" customFormat="1" ht="12" x14ac:dyDescent="0.2">
      <c r="A49" s="40" t="s">
        <v>205</v>
      </c>
      <c r="B49" s="43">
        <v>0</v>
      </c>
      <c r="C49" s="43">
        <v>9491675</v>
      </c>
    </row>
    <row r="50" spans="1:6" s="39" customFormat="1" ht="12" x14ac:dyDescent="0.2">
      <c r="A50" s="40" t="s">
        <v>206</v>
      </c>
      <c r="B50" s="43">
        <v>0</v>
      </c>
      <c r="C50" s="43">
        <v>1316</v>
      </c>
    </row>
    <row r="51" spans="1:6" s="39" customFormat="1" ht="12" x14ac:dyDescent="0.2">
      <c r="A51" s="40" t="s">
        <v>207</v>
      </c>
      <c r="B51" s="43">
        <v>6083166</v>
      </c>
      <c r="C51" s="43">
        <v>7459811</v>
      </c>
    </row>
    <row r="52" spans="1:6" s="39" customFormat="1" ht="12" x14ac:dyDescent="0.2">
      <c r="A52" s="40" t="s">
        <v>208</v>
      </c>
      <c r="B52" s="43">
        <v>25705458</v>
      </c>
      <c r="C52" s="43">
        <v>33805230</v>
      </c>
    </row>
    <row r="53" spans="1:6" s="39" customFormat="1" ht="12" x14ac:dyDescent="0.2">
      <c r="A53" s="40" t="s">
        <v>209</v>
      </c>
      <c r="B53" s="43">
        <v>10001892</v>
      </c>
      <c r="C53" s="43">
        <v>569530</v>
      </c>
    </row>
    <row r="54" spans="1:6" s="39" customFormat="1" ht="12" x14ac:dyDescent="0.2">
      <c r="A54" s="41" t="s">
        <v>181</v>
      </c>
      <c r="B54" s="44">
        <f>SUM(B48:B53)</f>
        <v>45714471</v>
      </c>
      <c r="C54" s="44">
        <f>SUM(C48:C53)</f>
        <v>105240983</v>
      </c>
      <c r="E54" s="46" t="s">
        <v>45</v>
      </c>
      <c r="F54" s="46" t="s">
        <v>45</v>
      </c>
    </row>
    <row r="55" spans="1:6" s="39" customFormat="1" ht="12" x14ac:dyDescent="0.2">
      <c r="A55" s="41"/>
      <c r="B55" s="44"/>
      <c r="C55" s="44"/>
    </row>
    <row r="56" spans="1:6" s="39" customFormat="1" ht="12" x14ac:dyDescent="0.2">
      <c r="A56" s="41" t="s">
        <v>210</v>
      </c>
      <c r="B56" s="44"/>
      <c r="C56" s="44"/>
    </row>
    <row r="57" spans="1:6" s="39" customFormat="1" ht="12" x14ac:dyDescent="0.2">
      <c r="A57" s="40"/>
      <c r="B57" s="38"/>
      <c r="C57" s="38"/>
    </row>
    <row r="58" spans="1:6" s="39" customFormat="1" ht="12" x14ac:dyDescent="0.2">
      <c r="A58" s="41" t="s">
        <v>211</v>
      </c>
      <c r="B58" s="38"/>
      <c r="C58" s="38"/>
    </row>
    <row r="59" spans="1:6" s="39" customFormat="1" ht="12" x14ac:dyDescent="0.2">
      <c r="A59" s="40" t="s">
        <v>212</v>
      </c>
      <c r="B59" s="43">
        <v>5189358702</v>
      </c>
      <c r="C59" s="43">
        <v>4790155610</v>
      </c>
    </row>
    <row r="60" spans="1:6" s="39" customFormat="1" ht="12" x14ac:dyDescent="0.2">
      <c r="A60" s="40" t="s">
        <v>213</v>
      </c>
      <c r="B60" s="43">
        <v>751866111</v>
      </c>
      <c r="C60" s="43">
        <v>656246597</v>
      </c>
    </row>
    <row r="61" spans="1:6" s="39" customFormat="1" ht="12" x14ac:dyDescent="0.2">
      <c r="A61" s="40" t="s">
        <v>214</v>
      </c>
      <c r="B61" s="43">
        <v>4336027209</v>
      </c>
      <c r="C61" s="43">
        <v>4003347592</v>
      </c>
    </row>
    <row r="62" spans="1:6" s="39" customFormat="1" ht="12" x14ac:dyDescent="0.2">
      <c r="A62" s="40" t="s">
        <v>215</v>
      </c>
      <c r="B62" s="43">
        <v>1707514798</v>
      </c>
      <c r="C62" s="43">
        <v>1543212075</v>
      </c>
    </row>
    <row r="63" spans="1:6" s="39" customFormat="1" ht="12" x14ac:dyDescent="0.2">
      <c r="A63" s="40" t="s">
        <v>216</v>
      </c>
      <c r="B63" s="43">
        <v>505234178</v>
      </c>
      <c r="C63" s="43">
        <v>464372953</v>
      </c>
    </row>
    <row r="64" spans="1:6" s="39" customFormat="1" ht="12" x14ac:dyDescent="0.2">
      <c r="A64" s="40" t="s">
        <v>217</v>
      </c>
      <c r="B64" s="43">
        <v>301113591</v>
      </c>
      <c r="C64" s="43">
        <v>281624498</v>
      </c>
    </row>
    <row r="65" spans="1:3" s="39" customFormat="1" ht="12" x14ac:dyDescent="0.2">
      <c r="A65" s="41" t="s">
        <v>181</v>
      </c>
      <c r="B65" s="44">
        <f>SUM(B59:B64)+1</f>
        <v>12791114590</v>
      </c>
      <c r="C65" s="44">
        <f>SUM(C59:C64)+1</f>
        <v>11738959326</v>
      </c>
    </row>
    <row r="66" spans="1:3" s="39" customFormat="1" ht="12" x14ac:dyDescent="0.2">
      <c r="A66" s="40"/>
      <c r="B66" s="38"/>
      <c r="C66" s="38"/>
    </row>
    <row r="67" spans="1:3" s="39" customFormat="1" ht="12" x14ac:dyDescent="0.2">
      <c r="A67" s="41" t="s">
        <v>218</v>
      </c>
      <c r="B67" s="38"/>
      <c r="C67" s="38"/>
    </row>
    <row r="68" spans="1:3" s="39" customFormat="1" ht="12" x14ac:dyDescent="0.2">
      <c r="A68" s="40" t="s">
        <v>219</v>
      </c>
      <c r="B68" s="43">
        <v>159806774</v>
      </c>
      <c r="C68" s="43">
        <v>206687223</v>
      </c>
    </row>
    <row r="69" spans="1:3" s="39" customFormat="1" ht="12" x14ac:dyDescent="0.2">
      <c r="A69" s="40" t="s">
        <v>220</v>
      </c>
      <c r="B69" s="43">
        <v>427391917</v>
      </c>
      <c r="C69" s="43">
        <v>416405046</v>
      </c>
    </row>
    <row r="70" spans="1:3" s="39" customFormat="1" ht="12" x14ac:dyDescent="0.2">
      <c r="A70" s="40" t="s">
        <v>221</v>
      </c>
      <c r="B70" s="43">
        <v>9529801</v>
      </c>
      <c r="C70" s="43">
        <v>6854640</v>
      </c>
    </row>
    <row r="71" spans="1:3" s="39" customFormat="1" ht="12" x14ac:dyDescent="0.2">
      <c r="A71" s="40" t="s">
        <v>222</v>
      </c>
      <c r="B71" s="43">
        <v>259097135</v>
      </c>
      <c r="C71" s="43">
        <v>407085199</v>
      </c>
    </row>
    <row r="72" spans="1:3" s="39" customFormat="1" ht="12" x14ac:dyDescent="0.2">
      <c r="A72" s="40" t="s">
        <v>223</v>
      </c>
      <c r="B72" s="43">
        <v>31598695</v>
      </c>
      <c r="C72" s="43">
        <v>64097410</v>
      </c>
    </row>
    <row r="73" spans="1:3" s="39" customFormat="1" ht="12" x14ac:dyDescent="0.2">
      <c r="A73" s="40" t="s">
        <v>224</v>
      </c>
      <c r="B73" s="43">
        <v>450537766</v>
      </c>
      <c r="C73" s="43">
        <v>409162018</v>
      </c>
    </row>
    <row r="74" spans="1:3" s="39" customFormat="1" ht="12" x14ac:dyDescent="0.2">
      <c r="A74" s="40" t="s">
        <v>225</v>
      </c>
      <c r="B74" s="43">
        <v>104170316</v>
      </c>
      <c r="C74" s="43">
        <v>145717068</v>
      </c>
    </row>
    <row r="75" spans="1:3" s="39" customFormat="1" ht="12" x14ac:dyDescent="0.2">
      <c r="A75" s="40" t="s">
        <v>226</v>
      </c>
      <c r="B75" s="43">
        <v>15263736</v>
      </c>
      <c r="C75" s="43">
        <v>35830306</v>
      </c>
    </row>
    <row r="76" spans="1:3" s="39" customFormat="1" ht="12" x14ac:dyDescent="0.2">
      <c r="A76" s="40" t="s">
        <v>227</v>
      </c>
      <c r="B76" s="43">
        <v>85823082</v>
      </c>
      <c r="C76" s="43">
        <v>73507611</v>
      </c>
    </row>
    <row r="77" spans="1:3" s="39" customFormat="1" ht="12" x14ac:dyDescent="0.2">
      <c r="A77" s="41" t="s">
        <v>181</v>
      </c>
      <c r="B77" s="44">
        <f>SUM(B68:B76)</f>
        <v>1543219222</v>
      </c>
      <c r="C77" s="44">
        <f>SUM(C68:C76)</f>
        <v>1765346521</v>
      </c>
    </row>
    <row r="78" spans="1:3" s="39" customFormat="1" ht="12" x14ac:dyDescent="0.2">
      <c r="A78" s="41"/>
      <c r="B78" s="44"/>
      <c r="C78" s="44"/>
    </row>
    <row r="79" spans="1:3" s="39" customFormat="1" ht="12" x14ac:dyDescent="0.2">
      <c r="A79" s="41" t="s">
        <v>228</v>
      </c>
      <c r="B79" s="38"/>
      <c r="C79" s="38"/>
    </row>
    <row r="80" spans="1:3" s="39" customFormat="1" ht="12" x14ac:dyDescent="0.2">
      <c r="A80" s="40" t="s">
        <v>229</v>
      </c>
      <c r="B80" s="43">
        <v>838862708</v>
      </c>
      <c r="C80" s="43">
        <v>1246490424</v>
      </c>
    </row>
    <row r="81" spans="1:3" s="39" customFormat="1" ht="12" x14ac:dyDescent="0.2">
      <c r="A81" s="40" t="s">
        <v>230</v>
      </c>
      <c r="B81" s="43">
        <v>1015090655</v>
      </c>
      <c r="C81" s="43">
        <v>807471268</v>
      </c>
    </row>
    <row r="82" spans="1:3" s="39" customFormat="1" ht="12" x14ac:dyDescent="0.2">
      <c r="A82" s="40" t="s">
        <v>231</v>
      </c>
      <c r="B82" s="43">
        <v>651877507</v>
      </c>
      <c r="C82" s="43">
        <v>554754398</v>
      </c>
    </row>
    <row r="83" spans="1:3" s="39" customFormat="1" ht="12" x14ac:dyDescent="0.2">
      <c r="A83" s="40" t="s">
        <v>232</v>
      </c>
      <c r="B83" s="43">
        <v>581200621</v>
      </c>
      <c r="C83" s="43">
        <v>375234838</v>
      </c>
    </row>
    <row r="84" spans="1:3" s="39" customFormat="1" ht="12" x14ac:dyDescent="0.2">
      <c r="A84" s="40" t="s">
        <v>233</v>
      </c>
      <c r="B84" s="43">
        <v>709471502</v>
      </c>
      <c r="C84" s="43">
        <v>703573353</v>
      </c>
    </row>
    <row r="85" spans="1:3" s="39" customFormat="1" ht="12" x14ac:dyDescent="0.2">
      <c r="A85" s="40" t="s">
        <v>234</v>
      </c>
      <c r="B85" s="43">
        <v>647288462</v>
      </c>
      <c r="C85" s="43">
        <v>522320373</v>
      </c>
    </row>
    <row r="86" spans="1:3" s="39" customFormat="1" ht="12" x14ac:dyDescent="0.2">
      <c r="A86" s="40" t="s">
        <v>235</v>
      </c>
      <c r="B86" s="43">
        <v>459575118</v>
      </c>
      <c r="C86" s="43">
        <v>362520533</v>
      </c>
    </row>
    <row r="87" spans="1:3" s="39" customFormat="1" ht="12" x14ac:dyDescent="0.2">
      <c r="A87" s="40" t="s">
        <v>236</v>
      </c>
      <c r="B87" s="43">
        <v>432586125</v>
      </c>
      <c r="C87" s="43">
        <v>257080853</v>
      </c>
    </row>
    <row r="88" spans="1:3" s="39" customFormat="1" ht="12" x14ac:dyDescent="0.2">
      <c r="A88" s="40" t="s">
        <v>237</v>
      </c>
      <c r="B88" s="43">
        <v>1522743973</v>
      </c>
      <c r="C88" s="43">
        <v>1272359215</v>
      </c>
    </row>
    <row r="89" spans="1:3" s="39" customFormat="1" ht="12" x14ac:dyDescent="0.2">
      <c r="A89" s="41" t="s">
        <v>181</v>
      </c>
      <c r="B89" s="44">
        <f>SUM(B80:B88)-1</f>
        <v>6858696670</v>
      </c>
      <c r="C89" s="44">
        <f>SUM(C80:C88)-1</f>
        <v>6101805254</v>
      </c>
    </row>
    <row r="90" spans="1:3" s="39" customFormat="1" ht="12" x14ac:dyDescent="0.2">
      <c r="A90" s="40"/>
      <c r="B90" s="38"/>
      <c r="C90" s="38"/>
    </row>
    <row r="91" spans="1:3" s="39" customFormat="1" ht="12" x14ac:dyDescent="0.2">
      <c r="A91" s="41" t="s">
        <v>238</v>
      </c>
      <c r="B91" s="38"/>
      <c r="C91" s="38"/>
    </row>
    <row r="92" spans="1:3" s="39" customFormat="1" ht="12" x14ac:dyDescent="0.2">
      <c r="A92" s="40" t="s">
        <v>239</v>
      </c>
      <c r="B92" s="43">
        <v>6305558979</v>
      </c>
      <c r="C92" s="43">
        <v>5568892431</v>
      </c>
    </row>
    <row r="93" spans="1:3" s="39" customFormat="1" ht="12" x14ac:dyDescent="0.2">
      <c r="A93" s="40" t="s">
        <v>240</v>
      </c>
      <c r="B93" s="43">
        <v>47273799010</v>
      </c>
      <c r="C93" s="43">
        <v>44842119168</v>
      </c>
    </row>
    <row r="94" spans="1:3" s="39" customFormat="1" ht="12" x14ac:dyDescent="0.2">
      <c r="A94" s="40" t="s">
        <v>241</v>
      </c>
      <c r="B94" s="43">
        <v>360773229</v>
      </c>
      <c r="C94" s="43">
        <v>523893983</v>
      </c>
    </row>
    <row r="95" spans="1:3" s="39" customFormat="1" ht="12" x14ac:dyDescent="0.2">
      <c r="A95" s="40" t="s">
        <v>242</v>
      </c>
      <c r="B95" s="43">
        <v>833669906</v>
      </c>
      <c r="C95" s="43">
        <v>647108658</v>
      </c>
    </row>
    <row r="96" spans="1:3" s="39" customFormat="1" ht="12" hidden="1" x14ac:dyDescent="0.2">
      <c r="A96" s="40" t="s">
        <v>243</v>
      </c>
      <c r="B96" s="45">
        <v>0</v>
      </c>
      <c r="C96" s="45">
        <v>0</v>
      </c>
    </row>
    <row r="97" spans="1:3" s="39" customFormat="1" ht="12" x14ac:dyDescent="0.2">
      <c r="A97" s="40" t="s">
        <v>244</v>
      </c>
      <c r="B97" s="43">
        <v>7194228</v>
      </c>
      <c r="C97" s="43">
        <v>5841751791</v>
      </c>
    </row>
    <row r="98" spans="1:3" s="39" customFormat="1" ht="12" x14ac:dyDescent="0.2">
      <c r="A98" s="40" t="s">
        <v>245</v>
      </c>
      <c r="B98" s="43">
        <v>6122611956</v>
      </c>
      <c r="C98" s="43">
        <v>613577</v>
      </c>
    </row>
    <row r="99" spans="1:3" s="39" customFormat="1" ht="12" x14ac:dyDescent="0.2">
      <c r="A99" s="40" t="s">
        <v>246</v>
      </c>
      <c r="B99" s="43">
        <v>120808901</v>
      </c>
      <c r="C99" s="43">
        <v>98573098</v>
      </c>
    </row>
    <row r="100" spans="1:3" s="39" customFormat="1" ht="12" x14ac:dyDescent="0.2">
      <c r="A100" s="41" t="s">
        <v>181</v>
      </c>
      <c r="B100" s="44">
        <f>SUM(B92:B99)</f>
        <v>61024416209</v>
      </c>
      <c r="C100" s="44">
        <f>SUM(C92:C99)</f>
        <v>57522952706</v>
      </c>
    </row>
    <row r="101" spans="1:3" s="39" customFormat="1" ht="12" x14ac:dyDescent="0.2">
      <c r="A101" s="40"/>
      <c r="B101" s="38"/>
      <c r="C101" s="38"/>
    </row>
    <row r="102" spans="1:3" s="39" customFormat="1" ht="12" x14ac:dyDescent="0.2">
      <c r="A102" s="41" t="s">
        <v>247</v>
      </c>
      <c r="B102" s="38"/>
      <c r="C102" s="38"/>
    </row>
    <row r="103" spans="1:3" s="39" customFormat="1" ht="12" x14ac:dyDescent="0.2">
      <c r="A103" s="40" t="s">
        <v>248</v>
      </c>
      <c r="B103" s="43">
        <v>10246759669</v>
      </c>
      <c r="C103" s="43">
        <v>9383468748</v>
      </c>
    </row>
    <row r="104" spans="1:3" s="39" customFormat="1" ht="12" x14ac:dyDescent="0.2">
      <c r="A104" s="40" t="s">
        <v>200</v>
      </c>
      <c r="B104" s="43">
        <v>5048829349</v>
      </c>
      <c r="C104" s="43">
        <v>5034852945</v>
      </c>
    </row>
    <row r="105" spans="1:3" s="39" customFormat="1" ht="12" hidden="1" x14ac:dyDescent="0.2">
      <c r="A105" s="40" t="s">
        <v>201</v>
      </c>
      <c r="B105" s="45">
        <v>0</v>
      </c>
      <c r="C105" s="45">
        <v>0</v>
      </c>
    </row>
    <row r="106" spans="1:3" s="39" customFormat="1" ht="12" x14ac:dyDescent="0.2">
      <c r="A106" s="41" t="s">
        <v>181</v>
      </c>
      <c r="B106" s="44">
        <f>SUM(B103:B105)</f>
        <v>15295589018</v>
      </c>
      <c r="C106" s="44">
        <f>SUM(C103:C105)</f>
        <v>14418321693</v>
      </c>
    </row>
    <row r="107" spans="1:3" s="39" customFormat="1" ht="12" x14ac:dyDescent="0.2">
      <c r="A107" s="40"/>
      <c r="B107" s="38"/>
      <c r="C107" s="38"/>
    </row>
    <row r="108" spans="1:3" s="39" customFormat="1" ht="12" x14ac:dyDescent="0.2">
      <c r="A108" s="41" t="s">
        <v>249</v>
      </c>
      <c r="B108" s="38"/>
      <c r="C108" s="38"/>
    </row>
    <row r="109" spans="1:3" s="39" customFormat="1" ht="12" x14ac:dyDescent="0.2">
      <c r="A109" s="40" t="s">
        <v>250</v>
      </c>
      <c r="B109" s="43">
        <v>4279827368</v>
      </c>
      <c r="C109" s="43">
        <v>4170897815</v>
      </c>
    </row>
    <row r="110" spans="1:3" s="39" customFormat="1" ht="12" x14ac:dyDescent="0.2">
      <c r="A110" s="40" t="s">
        <v>251</v>
      </c>
      <c r="B110" s="45">
        <v>133</v>
      </c>
      <c r="C110" s="45">
        <v>0</v>
      </c>
    </row>
    <row r="111" spans="1:3" s="39" customFormat="1" ht="12" x14ac:dyDescent="0.2">
      <c r="A111" s="40" t="s">
        <v>252</v>
      </c>
      <c r="B111" s="43">
        <v>32165639</v>
      </c>
      <c r="C111" s="43">
        <v>26423593</v>
      </c>
    </row>
    <row r="112" spans="1:3" s="39" customFormat="1" ht="12" x14ac:dyDescent="0.2">
      <c r="A112" s="40" t="s">
        <v>253</v>
      </c>
      <c r="B112" s="43">
        <v>2317687</v>
      </c>
      <c r="C112" s="43">
        <v>2658418</v>
      </c>
    </row>
    <row r="113" spans="1:6" s="39" customFormat="1" ht="12" x14ac:dyDescent="0.2">
      <c r="A113" s="41" t="s">
        <v>181</v>
      </c>
      <c r="B113" s="44">
        <f>SUM(B109:B112)</f>
        <v>4314310827</v>
      </c>
      <c r="C113" s="44">
        <f>SUM(C109:C112)</f>
        <v>4199979826</v>
      </c>
    </row>
    <row r="114" spans="1:6" s="39" customFormat="1" ht="12" x14ac:dyDescent="0.2">
      <c r="A114" s="40"/>
      <c r="B114" s="38"/>
      <c r="C114" s="38"/>
    </row>
    <row r="115" spans="1:6" s="39" customFormat="1" ht="12" x14ac:dyDescent="0.2">
      <c r="A115" s="41" t="s">
        <v>254</v>
      </c>
      <c r="B115" s="38"/>
      <c r="C115" s="38"/>
      <c r="D115" s="43" t="s">
        <v>45</v>
      </c>
    </row>
    <row r="116" spans="1:6" s="39" customFormat="1" ht="12" x14ac:dyDescent="0.2">
      <c r="A116" s="40" t="s">
        <v>255</v>
      </c>
      <c r="B116" s="43">
        <v>543767093</v>
      </c>
      <c r="C116" s="43">
        <v>348149598</v>
      </c>
      <c r="D116" s="43"/>
    </row>
    <row r="117" spans="1:6" s="39" customFormat="1" ht="12" x14ac:dyDescent="0.2">
      <c r="A117" s="40" t="s">
        <v>256</v>
      </c>
      <c r="B117" s="43">
        <v>33741016</v>
      </c>
      <c r="C117" s="43">
        <v>0</v>
      </c>
      <c r="D117" s="43"/>
    </row>
    <row r="118" spans="1:6" s="39" customFormat="1" ht="12" x14ac:dyDescent="0.2">
      <c r="A118" s="40" t="s">
        <v>257</v>
      </c>
      <c r="B118" s="43">
        <v>2827261</v>
      </c>
      <c r="C118" s="43">
        <v>3372170</v>
      </c>
      <c r="D118" s="43" t="s">
        <v>45</v>
      </c>
    </row>
    <row r="119" spans="1:6" s="39" customFormat="1" ht="12" x14ac:dyDescent="0.2">
      <c r="A119" s="40" t="s">
        <v>258</v>
      </c>
      <c r="B119" s="43">
        <v>62416100</v>
      </c>
      <c r="C119" s="43">
        <v>83545599</v>
      </c>
    </row>
    <row r="120" spans="1:6" s="39" customFormat="1" ht="12" x14ac:dyDescent="0.2">
      <c r="A120" s="41" t="s">
        <v>259</v>
      </c>
      <c r="B120" s="44">
        <f>SUM(B116:B119)</f>
        <v>642751470</v>
      </c>
      <c r="C120" s="44">
        <f>SUM(C116:C119)</f>
        <v>435067367</v>
      </c>
    </row>
    <row r="121" spans="1:6" s="39" customFormat="1" ht="12" x14ac:dyDescent="0.2">
      <c r="A121" s="41"/>
      <c r="B121" s="44"/>
      <c r="C121" s="44"/>
    </row>
    <row r="122" spans="1:6" s="39" customFormat="1" ht="12" x14ac:dyDescent="0.2">
      <c r="A122" s="41" t="s">
        <v>260</v>
      </c>
      <c r="B122" s="44"/>
      <c r="C122" s="44"/>
    </row>
    <row r="123" spans="1:6" s="39" customFormat="1" ht="12" x14ac:dyDescent="0.2">
      <c r="A123" s="40" t="s">
        <v>261</v>
      </c>
      <c r="B123" s="44">
        <v>0</v>
      </c>
      <c r="C123" s="44">
        <v>565636312</v>
      </c>
      <c r="E123" s="46" t="s">
        <v>45</v>
      </c>
      <c r="F123" s="46" t="s">
        <v>45</v>
      </c>
    </row>
    <row r="124" spans="1:6" s="39" customFormat="1" ht="12" x14ac:dyDescent="0.2">
      <c r="A124" s="41"/>
      <c r="B124" s="44"/>
      <c r="C124" s="44"/>
    </row>
    <row r="125" spans="1:6" s="39" customFormat="1" ht="16.5" customHeight="1" x14ac:dyDescent="0.2">
      <c r="A125" s="41"/>
      <c r="B125" s="44"/>
      <c r="C125" s="44"/>
    </row>
    <row r="126" spans="1:6" s="39" customFormat="1" ht="12" x14ac:dyDescent="0.2">
      <c r="A126" s="47" t="s">
        <v>262</v>
      </c>
    </row>
    <row r="127" spans="1:6" s="39" customFormat="1" ht="12" x14ac:dyDescent="0.2">
      <c r="A127" s="47"/>
    </row>
    <row r="128" spans="1:6" s="39" customFormat="1" ht="12" x14ac:dyDescent="0.2">
      <c r="A128" s="47" t="s">
        <v>263</v>
      </c>
    </row>
    <row r="129" spans="1:3" s="39" customFormat="1" ht="12" x14ac:dyDescent="0.2">
      <c r="A129" s="48"/>
      <c r="B129" s="49"/>
      <c r="C129" s="49"/>
    </row>
    <row r="130" spans="1:3" s="39" customFormat="1" ht="26.25" customHeight="1" x14ac:dyDescent="0.2">
      <c r="A130" s="81" t="s">
        <v>264</v>
      </c>
      <c r="B130" s="81"/>
      <c r="C130" s="81"/>
    </row>
    <row r="131" spans="1:3" s="39" customFormat="1" ht="12" x14ac:dyDescent="0.2">
      <c r="A131" s="81" t="s">
        <v>265</v>
      </c>
      <c r="B131" s="81"/>
      <c r="C131" s="81"/>
    </row>
    <row r="132" spans="1:3" s="39" customFormat="1" ht="12" x14ac:dyDescent="0.2">
      <c r="A132" s="48"/>
    </row>
    <row r="133" spans="1:3" s="39" customFormat="1" ht="12" x14ac:dyDescent="0.2">
      <c r="A133" s="41" t="s">
        <v>266</v>
      </c>
      <c r="B133" s="38"/>
      <c r="C133" s="38"/>
    </row>
    <row r="134" spans="1:3" s="39" customFormat="1" ht="12" x14ac:dyDescent="0.2">
      <c r="A134" s="40" t="s">
        <v>267</v>
      </c>
      <c r="B134" s="43">
        <v>50314851</v>
      </c>
      <c r="C134" s="43">
        <v>57864704</v>
      </c>
    </row>
    <row r="135" spans="1:3" s="39" customFormat="1" ht="12" x14ac:dyDescent="0.2">
      <c r="A135" s="40" t="s">
        <v>268</v>
      </c>
      <c r="B135" s="43">
        <v>550152560</v>
      </c>
      <c r="C135" s="43">
        <v>835501451</v>
      </c>
    </row>
    <row r="136" spans="1:3" s="39" customFormat="1" ht="12" x14ac:dyDescent="0.2">
      <c r="A136" s="40" t="s">
        <v>269</v>
      </c>
      <c r="B136" s="43">
        <v>18569126</v>
      </c>
      <c r="C136" s="43">
        <v>39057700</v>
      </c>
    </row>
    <row r="137" spans="1:3" s="39" customFormat="1" ht="12" x14ac:dyDescent="0.2">
      <c r="A137" s="40" t="s">
        <v>270</v>
      </c>
      <c r="B137" s="43">
        <v>1059131810</v>
      </c>
      <c r="C137" s="43">
        <v>930985859</v>
      </c>
    </row>
    <row r="138" spans="1:3" s="39" customFormat="1" ht="12" x14ac:dyDescent="0.2">
      <c r="A138" s="41" t="s">
        <v>181</v>
      </c>
      <c r="B138" s="44">
        <f>SUM(B134:B137)</f>
        <v>1678168347</v>
      </c>
      <c r="C138" s="44">
        <f>SUM(C134:C137)</f>
        <v>1863409714</v>
      </c>
    </row>
    <row r="139" spans="1:3" s="39" customFormat="1" ht="12" x14ac:dyDescent="0.2">
      <c r="A139" s="40"/>
      <c r="B139" s="38"/>
      <c r="C139" s="38"/>
    </row>
    <row r="140" spans="1:3" s="39" customFormat="1" ht="12" x14ac:dyDescent="0.2">
      <c r="A140" s="41" t="s">
        <v>271</v>
      </c>
      <c r="B140" s="38"/>
      <c r="C140" s="38"/>
    </row>
    <row r="141" spans="1:3" s="39" customFormat="1" ht="12" x14ac:dyDescent="0.2">
      <c r="A141" s="40" t="s">
        <v>272</v>
      </c>
      <c r="B141" s="43">
        <v>200984059</v>
      </c>
      <c r="C141" s="43">
        <v>188663243</v>
      </c>
    </row>
    <row r="142" spans="1:3" s="39" customFormat="1" ht="12" x14ac:dyDescent="0.2">
      <c r="A142" s="40" t="s">
        <v>273</v>
      </c>
      <c r="B142" s="43">
        <v>1741779370</v>
      </c>
      <c r="C142" s="43">
        <v>1529573152</v>
      </c>
    </row>
    <row r="143" spans="1:3" s="39" customFormat="1" ht="12" x14ac:dyDescent="0.2">
      <c r="A143" s="40" t="s">
        <v>274</v>
      </c>
      <c r="B143" s="43">
        <v>29676491</v>
      </c>
      <c r="C143" s="43">
        <v>28403604</v>
      </c>
    </row>
    <row r="144" spans="1:3" s="39" customFormat="1" ht="12" x14ac:dyDescent="0.2">
      <c r="A144" s="40" t="s">
        <v>275</v>
      </c>
      <c r="B144" s="43">
        <v>7092264</v>
      </c>
      <c r="C144" s="43">
        <v>5171266</v>
      </c>
    </row>
    <row r="145" spans="1:3" s="39" customFormat="1" ht="12" x14ac:dyDescent="0.2">
      <c r="A145" s="41" t="s">
        <v>181</v>
      </c>
      <c r="B145" s="44">
        <f>SUM(B141:B144)</f>
        <v>1979532184</v>
      </c>
      <c r="C145" s="44">
        <f>SUM(C141:C144)</f>
        <v>1751811265</v>
      </c>
    </row>
    <row r="146" spans="1:3" s="39" customFormat="1" ht="12" x14ac:dyDescent="0.2">
      <c r="A146" s="40"/>
      <c r="B146" s="38"/>
      <c r="C146" s="38"/>
    </row>
    <row r="147" spans="1:3" s="39" customFormat="1" ht="12" x14ac:dyDescent="0.2">
      <c r="A147" s="41" t="s">
        <v>276</v>
      </c>
      <c r="B147" s="38"/>
      <c r="C147" s="38"/>
    </row>
    <row r="148" spans="1:3" s="39" customFormat="1" ht="12" customHeight="1" x14ac:dyDescent="0.2">
      <c r="A148" s="40" t="s">
        <v>277</v>
      </c>
      <c r="B148" s="43">
        <v>121694135</v>
      </c>
      <c r="C148" s="43">
        <v>122972220</v>
      </c>
    </row>
    <row r="149" spans="1:3" s="39" customFormat="1" ht="12" x14ac:dyDescent="0.2">
      <c r="A149" s="40" t="s">
        <v>278</v>
      </c>
      <c r="B149" s="43">
        <v>1142341242</v>
      </c>
      <c r="C149" s="43">
        <v>109156002</v>
      </c>
    </row>
    <row r="150" spans="1:3" s="39" customFormat="1" ht="12" x14ac:dyDescent="0.2">
      <c r="A150" s="41" t="s">
        <v>181</v>
      </c>
      <c r="B150" s="44">
        <f>SUM(B148:B149)+1</f>
        <v>1264035378</v>
      </c>
      <c r="C150" s="44">
        <f>SUM(C148:C149)+1</f>
        <v>232128223</v>
      </c>
    </row>
    <row r="151" spans="1:3" s="39" customFormat="1" ht="12" x14ac:dyDescent="0.2">
      <c r="A151" s="40"/>
      <c r="B151" s="43"/>
      <c r="C151" s="43"/>
    </row>
    <row r="152" spans="1:3" s="39" customFormat="1" ht="12" x14ac:dyDescent="0.2">
      <c r="A152" s="41" t="s">
        <v>279</v>
      </c>
      <c r="B152" s="43"/>
      <c r="C152" s="43"/>
    </row>
    <row r="153" spans="1:3" s="39" customFormat="1" ht="12" x14ac:dyDescent="0.2">
      <c r="A153" s="40" t="s">
        <v>280</v>
      </c>
      <c r="B153" s="43">
        <v>0</v>
      </c>
      <c r="C153" s="43">
        <v>2530153</v>
      </c>
    </row>
    <row r="154" spans="1:3" s="39" customFormat="1" ht="12" x14ac:dyDescent="0.2">
      <c r="A154" s="40" t="s">
        <v>281</v>
      </c>
      <c r="B154" s="43">
        <v>6678922</v>
      </c>
      <c r="C154" s="43">
        <v>5209134</v>
      </c>
    </row>
    <row r="155" spans="1:3" s="39" customFormat="1" ht="12" x14ac:dyDescent="0.2">
      <c r="A155" s="40" t="s">
        <v>282</v>
      </c>
      <c r="B155" s="43">
        <v>14624</v>
      </c>
      <c r="C155" s="43">
        <v>14624</v>
      </c>
    </row>
    <row r="156" spans="1:3" s="39" customFormat="1" ht="12" x14ac:dyDescent="0.2">
      <c r="A156" s="40" t="s">
        <v>283</v>
      </c>
      <c r="B156" s="43">
        <v>-1245045252</v>
      </c>
      <c r="C156" s="43">
        <v>-1248089208</v>
      </c>
    </row>
    <row r="157" spans="1:3" s="39" customFormat="1" ht="12" x14ac:dyDescent="0.2">
      <c r="A157" s="41" t="s">
        <v>284</v>
      </c>
      <c r="B157" s="44">
        <f>SUM(B153:B156)</f>
        <v>-1238351706</v>
      </c>
      <c r="C157" s="44">
        <f>SUM(C153:C156)</f>
        <v>-1240335297</v>
      </c>
    </row>
    <row r="158" spans="1:3" s="39" customFormat="1" ht="12" x14ac:dyDescent="0.2">
      <c r="A158" s="41"/>
      <c r="B158" s="44"/>
      <c r="C158" s="44"/>
    </row>
    <row r="159" spans="1:3" s="39" customFormat="1" ht="35.25" customHeight="1" x14ac:dyDescent="0.2">
      <c r="A159" s="88" t="s">
        <v>285</v>
      </c>
      <c r="B159" s="88"/>
      <c r="C159" s="88"/>
    </row>
    <row r="160" spans="1:3" s="39" customFormat="1" ht="35.25" customHeight="1" x14ac:dyDescent="0.2">
      <c r="A160" s="81" t="s">
        <v>286</v>
      </c>
      <c r="B160" s="81"/>
      <c r="C160" s="81"/>
    </row>
    <row r="161" spans="1:3" s="39" customFormat="1" ht="62.25" customHeight="1" x14ac:dyDescent="0.2">
      <c r="A161" s="81" t="s">
        <v>287</v>
      </c>
      <c r="B161" s="81"/>
      <c r="C161" s="81"/>
    </row>
    <row r="162" spans="1:3" s="39" customFormat="1" ht="12" x14ac:dyDescent="0.2">
      <c r="A162" s="40"/>
      <c r="B162" s="38"/>
      <c r="C162" s="38"/>
    </row>
    <row r="163" spans="1:3" s="39" customFormat="1" ht="12" x14ac:dyDescent="0.2">
      <c r="A163" s="41" t="s">
        <v>288</v>
      </c>
      <c r="B163" s="38"/>
      <c r="C163" s="38"/>
    </row>
    <row r="164" spans="1:3" s="39" customFormat="1" ht="12" x14ac:dyDescent="0.2">
      <c r="A164" s="40" t="s">
        <v>289</v>
      </c>
      <c r="B164" s="44">
        <v>1664001758</v>
      </c>
      <c r="C164" s="44">
        <v>1442039796</v>
      </c>
    </row>
    <row r="165" spans="1:3" s="39" customFormat="1" ht="12" x14ac:dyDescent="0.2">
      <c r="A165" s="40"/>
      <c r="B165" s="38"/>
      <c r="C165" s="38"/>
    </row>
    <row r="166" spans="1:3" s="39" customFormat="1" ht="12" x14ac:dyDescent="0.2">
      <c r="A166" s="41" t="s">
        <v>290</v>
      </c>
      <c r="B166" s="38"/>
      <c r="C166" s="38"/>
    </row>
    <row r="167" spans="1:3" s="39" customFormat="1" ht="12" x14ac:dyDescent="0.2">
      <c r="A167" s="40" t="s">
        <v>291</v>
      </c>
      <c r="B167" s="38"/>
      <c r="C167" s="38"/>
    </row>
    <row r="168" spans="1:3" s="39" customFormat="1" ht="12" x14ac:dyDescent="0.2">
      <c r="A168" s="40" t="s">
        <v>292</v>
      </c>
      <c r="B168" s="43">
        <v>1754014863</v>
      </c>
      <c r="C168" s="43">
        <v>1676910750</v>
      </c>
    </row>
    <row r="169" spans="1:3" s="39" customFormat="1" ht="12" x14ac:dyDescent="0.2">
      <c r="A169" s="40" t="s">
        <v>293</v>
      </c>
      <c r="B169" s="43">
        <v>63504207</v>
      </c>
      <c r="C169" s="43">
        <v>63504207</v>
      </c>
    </row>
    <row r="170" spans="1:3" s="39" customFormat="1" ht="12" x14ac:dyDescent="0.2">
      <c r="A170" s="40" t="s">
        <v>294</v>
      </c>
      <c r="B170" s="43">
        <v>9374325089</v>
      </c>
      <c r="C170" s="43">
        <v>9374325089</v>
      </c>
    </row>
    <row r="171" spans="1:3" s="39" customFormat="1" ht="12" x14ac:dyDescent="0.2">
      <c r="A171" s="40" t="s">
        <v>295</v>
      </c>
      <c r="B171" s="43">
        <v>85141687</v>
      </c>
      <c r="C171" s="43">
        <v>85141687</v>
      </c>
    </row>
    <row r="172" spans="1:3" s="39" customFormat="1" ht="12" x14ac:dyDescent="0.2">
      <c r="A172" s="40" t="s">
        <v>296</v>
      </c>
      <c r="B172" s="43">
        <v>2553116367</v>
      </c>
      <c r="C172" s="43">
        <v>1143618336</v>
      </c>
    </row>
    <row r="173" spans="1:3" s="39" customFormat="1" ht="12" x14ac:dyDescent="0.2">
      <c r="A173" s="40" t="s">
        <v>297</v>
      </c>
      <c r="B173" s="43">
        <v>1400225762</v>
      </c>
      <c r="C173" s="43">
        <v>1033830846</v>
      </c>
    </row>
    <row r="174" spans="1:3" s="39" customFormat="1" ht="12" x14ac:dyDescent="0.2">
      <c r="A174" s="40" t="s">
        <v>298</v>
      </c>
      <c r="B174" s="43">
        <v>31172011</v>
      </c>
      <c r="C174" s="43">
        <v>31172011</v>
      </c>
    </row>
    <row r="175" spans="1:3" s="39" customFormat="1" ht="12" x14ac:dyDescent="0.2">
      <c r="A175" s="41" t="s">
        <v>181</v>
      </c>
      <c r="B175" s="44">
        <f>SUM(B168:B174)</f>
        <v>15261499986</v>
      </c>
      <c r="C175" s="44">
        <f>SUM(C168:C174)</f>
        <v>13408502926</v>
      </c>
    </row>
    <row r="176" spans="1:3" s="39" customFormat="1" ht="12" x14ac:dyDescent="0.2">
      <c r="A176" s="40"/>
      <c r="B176" s="38"/>
      <c r="C176" s="38"/>
    </row>
    <row r="177" spans="1:3" s="39" customFormat="1" ht="12" x14ac:dyDescent="0.2">
      <c r="A177" s="40" t="s">
        <v>299</v>
      </c>
      <c r="B177" s="38"/>
      <c r="C177" s="38"/>
    </row>
    <row r="178" spans="1:3" s="39" customFormat="1" ht="12" x14ac:dyDescent="0.2">
      <c r="A178" s="40" t="s">
        <v>300</v>
      </c>
      <c r="B178" s="43">
        <v>1328515538</v>
      </c>
      <c r="C178" s="43">
        <v>1350030593</v>
      </c>
    </row>
    <row r="179" spans="1:3" s="39" customFormat="1" ht="12" x14ac:dyDescent="0.2">
      <c r="A179" s="40" t="s">
        <v>301</v>
      </c>
      <c r="B179" s="43">
        <v>89391317</v>
      </c>
      <c r="C179" s="43">
        <v>85124094</v>
      </c>
    </row>
    <row r="180" spans="1:3" s="39" customFormat="1" ht="12" x14ac:dyDescent="0.2">
      <c r="A180" s="40" t="s">
        <v>302</v>
      </c>
      <c r="B180" s="43">
        <v>114753675</v>
      </c>
      <c r="C180" s="43">
        <v>115408208</v>
      </c>
    </row>
    <row r="181" spans="1:3" s="39" customFormat="1" ht="12" x14ac:dyDescent="0.2">
      <c r="A181" s="40" t="s">
        <v>303</v>
      </c>
      <c r="B181" s="43">
        <v>3063637411</v>
      </c>
      <c r="C181" s="43">
        <v>2328033011</v>
      </c>
    </row>
    <row r="182" spans="1:3" s="39" customFormat="1" ht="12" x14ac:dyDescent="0.2">
      <c r="A182" s="40" t="s">
        <v>304</v>
      </c>
      <c r="B182" s="43">
        <v>187301910</v>
      </c>
      <c r="C182" s="43">
        <v>193902885</v>
      </c>
    </row>
    <row r="183" spans="1:3" s="39" customFormat="1" ht="12" x14ac:dyDescent="0.2">
      <c r="A183" s="40" t="s">
        <v>305</v>
      </c>
      <c r="B183" s="43">
        <v>1344985232</v>
      </c>
      <c r="C183" s="43">
        <v>1290875234</v>
      </c>
    </row>
    <row r="184" spans="1:3" s="39" customFormat="1" ht="12" x14ac:dyDescent="0.2">
      <c r="A184" s="40" t="s">
        <v>306</v>
      </c>
      <c r="B184" s="43">
        <v>9037095</v>
      </c>
      <c r="C184" s="43">
        <v>8853642</v>
      </c>
    </row>
    <row r="185" spans="1:3" s="39" customFormat="1" ht="12" x14ac:dyDescent="0.2">
      <c r="A185" s="40" t="s">
        <v>307</v>
      </c>
      <c r="B185" s="43">
        <v>5998224</v>
      </c>
      <c r="C185" s="43">
        <v>4097802</v>
      </c>
    </row>
    <row r="186" spans="1:3" s="39" customFormat="1" ht="12" x14ac:dyDescent="0.2">
      <c r="A186" s="41" t="s">
        <v>181</v>
      </c>
      <c r="B186" s="44">
        <f>SUM(B178:B185)</f>
        <v>6143620402</v>
      </c>
      <c r="C186" s="44">
        <f>SUM(C178:C185)</f>
        <v>5376325469</v>
      </c>
    </row>
    <row r="187" spans="1:3" s="39" customFormat="1" ht="12" x14ac:dyDescent="0.2">
      <c r="A187" s="41"/>
      <c r="B187" s="44"/>
      <c r="C187" s="44"/>
    </row>
    <row r="188" spans="1:3" s="39" customFormat="1" ht="12" x14ac:dyDescent="0.2">
      <c r="A188" s="41" t="s">
        <v>308</v>
      </c>
      <c r="B188" s="44"/>
      <c r="C188" s="44"/>
    </row>
    <row r="189" spans="1:3" s="39" customFormat="1" ht="12" x14ac:dyDescent="0.2">
      <c r="A189" s="40" t="s">
        <v>309</v>
      </c>
      <c r="B189" s="38"/>
      <c r="C189" s="38"/>
    </row>
    <row r="190" spans="1:3" s="39" customFormat="1" ht="12" x14ac:dyDescent="0.2">
      <c r="A190" s="40" t="s">
        <v>310</v>
      </c>
      <c r="B190" s="43">
        <v>-2528991997</v>
      </c>
      <c r="C190" s="43">
        <v>-2158955740</v>
      </c>
    </row>
    <row r="191" spans="1:3" s="39" customFormat="1" ht="12" x14ac:dyDescent="0.2">
      <c r="A191" s="40" t="s">
        <v>311</v>
      </c>
      <c r="B191" s="43">
        <v>-1684322</v>
      </c>
      <c r="C191" s="43">
        <v>-1069233</v>
      </c>
    </row>
    <row r="192" spans="1:3" s="39" customFormat="1" ht="12" x14ac:dyDescent="0.2">
      <c r="A192" s="40" t="s">
        <v>312</v>
      </c>
      <c r="B192" s="43">
        <v>-9645668</v>
      </c>
      <c r="C192" s="43">
        <v>-9643412</v>
      </c>
    </row>
    <row r="193" spans="1:6" s="39" customFormat="1" ht="12" x14ac:dyDescent="0.2">
      <c r="A193" s="41" t="s">
        <v>181</v>
      </c>
      <c r="B193" s="44">
        <f>SUM(B190:B192)</f>
        <v>-2540321987</v>
      </c>
      <c r="C193" s="44">
        <f>SUM(C190:C192)</f>
        <v>-2169668385</v>
      </c>
    </row>
    <row r="194" spans="1:6" s="39" customFormat="1" ht="12" x14ac:dyDescent="0.2">
      <c r="A194" s="40"/>
      <c r="B194" s="38"/>
      <c r="C194" s="38"/>
    </row>
    <row r="195" spans="1:6" s="39" customFormat="1" ht="12" x14ac:dyDescent="0.2">
      <c r="A195" s="40" t="s">
        <v>313</v>
      </c>
      <c r="B195" s="38"/>
      <c r="C195" s="38"/>
    </row>
    <row r="196" spans="1:6" s="39" customFormat="1" ht="12" x14ac:dyDescent="0.2">
      <c r="A196" s="40" t="s">
        <v>314</v>
      </c>
      <c r="B196" s="43">
        <v>333371254</v>
      </c>
      <c r="C196" s="43">
        <v>263464735</v>
      </c>
    </row>
    <row r="197" spans="1:6" s="39" customFormat="1" ht="12" x14ac:dyDescent="0.2">
      <c r="A197" s="40" t="s">
        <v>315</v>
      </c>
      <c r="B197" s="43">
        <v>2853404</v>
      </c>
      <c r="C197" s="43">
        <v>2853404</v>
      </c>
    </row>
    <row r="198" spans="1:6" s="39" customFormat="1" ht="12" x14ac:dyDescent="0.2">
      <c r="A198" s="40" t="s">
        <v>316</v>
      </c>
      <c r="B198" s="43">
        <v>206399857</v>
      </c>
      <c r="C198" s="43">
        <v>228423878</v>
      </c>
    </row>
    <row r="199" spans="1:6" s="39" customFormat="1" ht="12" x14ac:dyDescent="0.2">
      <c r="A199" s="40" t="s">
        <v>317</v>
      </c>
      <c r="B199" s="43">
        <v>4618409</v>
      </c>
      <c r="C199" s="43">
        <v>1228409</v>
      </c>
    </row>
    <row r="200" spans="1:6" s="39" customFormat="1" ht="12" x14ac:dyDescent="0.2">
      <c r="A200" s="41" t="s">
        <v>181</v>
      </c>
      <c r="B200" s="44">
        <f>SUM(B196:B199)+1</f>
        <v>547242925</v>
      </c>
      <c r="C200" s="44">
        <f>SUM(C196:C199)+1</f>
        <v>495970427</v>
      </c>
    </row>
    <row r="201" spans="1:6" s="39" customFormat="1" ht="12" x14ac:dyDescent="0.2">
      <c r="A201" s="41"/>
      <c r="B201" s="44"/>
      <c r="C201" s="44"/>
    </row>
    <row r="202" spans="1:6" s="39" customFormat="1" ht="12" x14ac:dyDescent="0.2">
      <c r="A202" s="41" t="s">
        <v>318</v>
      </c>
      <c r="B202" s="38"/>
      <c r="C202" s="38"/>
    </row>
    <row r="203" spans="1:6" s="39" customFormat="1" ht="12" x14ac:dyDescent="0.2">
      <c r="A203" s="40" t="s">
        <v>319</v>
      </c>
      <c r="B203" s="38"/>
      <c r="C203" s="38"/>
    </row>
    <row r="204" spans="1:6" s="39" customFormat="1" ht="12" x14ac:dyDescent="0.2">
      <c r="A204" s="40" t="s">
        <v>320</v>
      </c>
      <c r="B204" s="43">
        <v>129261</v>
      </c>
      <c r="C204" s="43">
        <v>129261</v>
      </c>
    </row>
    <row r="205" spans="1:6" s="39" customFormat="1" ht="12" x14ac:dyDescent="0.2">
      <c r="A205" s="40" t="s">
        <v>321</v>
      </c>
      <c r="B205" s="43">
        <v>3545413</v>
      </c>
      <c r="C205" s="43">
        <v>3545413</v>
      </c>
    </row>
    <row r="206" spans="1:6" s="39" customFormat="1" ht="12" x14ac:dyDescent="0.2">
      <c r="A206" s="41" t="s">
        <v>181</v>
      </c>
      <c r="B206" s="44">
        <f>SUM(B204:B205)</f>
        <v>3674674</v>
      </c>
      <c r="C206" s="44">
        <f>SUM(C204:C205)</f>
        <v>3674674</v>
      </c>
      <c r="E206" s="46" t="s">
        <v>45</v>
      </c>
      <c r="F206" s="46" t="s">
        <v>45</v>
      </c>
    </row>
    <row r="207" spans="1:6" s="39" customFormat="1" ht="12" x14ac:dyDescent="0.2">
      <c r="A207" s="41"/>
      <c r="B207" s="44"/>
      <c r="C207" s="44"/>
    </row>
    <row r="208" spans="1:6" s="39" customFormat="1" ht="12" x14ac:dyDescent="0.2">
      <c r="A208" s="50" t="s">
        <v>322</v>
      </c>
      <c r="B208" s="51" t="s">
        <v>45</v>
      </c>
    </row>
    <row r="209" spans="1:2" s="39" customFormat="1" ht="9" customHeight="1" x14ac:dyDescent="0.2">
      <c r="A209" s="50"/>
      <c r="B209" s="51"/>
    </row>
    <row r="210" spans="1:2" s="39" customFormat="1" ht="12" x14ac:dyDescent="0.2">
      <c r="A210" s="52" t="s">
        <v>323</v>
      </c>
    </row>
    <row r="211" spans="1:2" s="39" customFormat="1" ht="12" x14ac:dyDescent="0.2">
      <c r="A211" s="52" t="s">
        <v>324</v>
      </c>
    </row>
    <row r="212" spans="1:2" s="39" customFormat="1" ht="12" x14ac:dyDescent="0.2">
      <c r="A212" s="52" t="s">
        <v>325</v>
      </c>
    </row>
    <row r="213" spans="1:2" s="39" customFormat="1" ht="12" x14ac:dyDescent="0.2">
      <c r="A213" s="52" t="s">
        <v>326</v>
      </c>
    </row>
    <row r="214" spans="1:2" s="39" customFormat="1" ht="12" x14ac:dyDescent="0.2">
      <c r="A214" s="52" t="s">
        <v>327</v>
      </c>
    </row>
    <row r="215" spans="1:2" s="39" customFormat="1" ht="12" x14ac:dyDescent="0.2">
      <c r="A215" s="52" t="s">
        <v>328</v>
      </c>
    </row>
    <row r="216" spans="1:2" s="39" customFormat="1" ht="12" x14ac:dyDescent="0.2">
      <c r="A216" s="52" t="s">
        <v>329</v>
      </c>
    </row>
    <row r="217" spans="1:2" s="39" customFormat="1" ht="12" x14ac:dyDescent="0.2">
      <c r="A217" s="52" t="s">
        <v>330</v>
      </c>
    </row>
    <row r="218" spans="1:2" s="39" customFormat="1" ht="12" x14ac:dyDescent="0.2">
      <c r="A218" s="52" t="s">
        <v>331</v>
      </c>
    </row>
    <row r="219" spans="1:2" s="39" customFormat="1" ht="12" x14ac:dyDescent="0.2">
      <c r="A219" s="52" t="s">
        <v>332</v>
      </c>
    </row>
    <row r="220" spans="1:2" s="39" customFormat="1" ht="12" x14ac:dyDescent="0.2">
      <c r="A220" s="52" t="s">
        <v>333</v>
      </c>
    </row>
    <row r="221" spans="1:2" s="39" customFormat="1" ht="12" x14ac:dyDescent="0.2">
      <c r="A221" s="52" t="s">
        <v>334</v>
      </c>
    </row>
    <row r="222" spans="1:2" s="39" customFormat="1" ht="12" x14ac:dyDescent="0.2">
      <c r="A222" s="52" t="s">
        <v>335</v>
      </c>
    </row>
    <row r="223" spans="1:2" s="39" customFormat="1" ht="12" x14ac:dyDescent="0.2">
      <c r="A223" s="52" t="s">
        <v>336</v>
      </c>
    </row>
    <row r="224" spans="1:2" s="39" customFormat="1" ht="12" x14ac:dyDescent="0.2">
      <c r="A224" s="52" t="s">
        <v>337</v>
      </c>
    </row>
    <row r="225" spans="1:3" s="39" customFormat="1" ht="12" x14ac:dyDescent="0.2">
      <c r="A225" s="52" t="s">
        <v>338</v>
      </c>
    </row>
    <row r="226" spans="1:3" s="39" customFormat="1" ht="12" x14ac:dyDescent="0.2">
      <c r="A226" s="52" t="s">
        <v>339</v>
      </c>
    </row>
    <row r="227" spans="1:3" s="39" customFormat="1" ht="12" x14ac:dyDescent="0.2">
      <c r="A227" s="52" t="s">
        <v>340</v>
      </c>
    </row>
    <row r="228" spans="1:3" s="39" customFormat="1" ht="12" x14ac:dyDescent="0.2">
      <c r="A228" s="52" t="s">
        <v>341</v>
      </c>
    </row>
    <row r="229" spans="1:3" s="39" customFormat="1" ht="12" x14ac:dyDescent="0.2">
      <c r="A229" s="52" t="s">
        <v>342</v>
      </c>
    </row>
    <row r="230" spans="1:3" s="39" customFormat="1" ht="12" x14ac:dyDescent="0.2">
      <c r="A230" s="52" t="s">
        <v>343</v>
      </c>
      <c r="B230" s="53" t="s">
        <v>45</v>
      </c>
      <c r="C230" s="53" t="s">
        <v>45</v>
      </c>
    </row>
    <row r="231" spans="1:3" s="39" customFormat="1" ht="12" x14ac:dyDescent="0.2">
      <c r="A231" s="52" t="s">
        <v>344</v>
      </c>
    </row>
    <row r="232" spans="1:3" s="39" customFormat="1" ht="7.5" customHeight="1" x14ac:dyDescent="0.2">
      <c r="A232" s="52" t="s">
        <v>345</v>
      </c>
    </row>
    <row r="233" spans="1:3" s="39" customFormat="1" ht="12" x14ac:dyDescent="0.2">
      <c r="A233" s="54" t="s">
        <v>346</v>
      </c>
      <c r="B233" s="55">
        <v>370653601</v>
      </c>
      <c r="C233" s="55">
        <v>286168191</v>
      </c>
    </row>
    <row r="234" spans="1:3" s="39" customFormat="1" ht="8.25" customHeight="1" x14ac:dyDescent="0.2">
      <c r="A234" s="54" t="s">
        <v>345</v>
      </c>
      <c r="B234" s="55"/>
      <c r="C234" s="55"/>
    </row>
    <row r="235" spans="1:3" s="39" customFormat="1" ht="12" x14ac:dyDescent="0.2">
      <c r="A235" s="54" t="s">
        <v>347</v>
      </c>
      <c r="B235" s="55">
        <v>2540321986</v>
      </c>
      <c r="C235" s="55">
        <v>2169668385</v>
      </c>
    </row>
    <row r="236" spans="1:3" s="39" customFormat="1" ht="9.75" customHeight="1" x14ac:dyDescent="0.2">
      <c r="A236" s="52" t="s">
        <v>345</v>
      </c>
    </row>
    <row r="237" spans="1:3" s="39" customFormat="1" ht="12" x14ac:dyDescent="0.2">
      <c r="A237" s="52" t="s">
        <v>348</v>
      </c>
    </row>
    <row r="238" spans="1:3" s="39" customFormat="1" ht="9.75" customHeight="1" x14ac:dyDescent="0.2">
      <c r="A238" s="52" t="s">
        <v>345</v>
      </c>
    </row>
    <row r="239" spans="1:3" s="39" customFormat="1" ht="12" x14ac:dyDescent="0.2">
      <c r="A239" s="52" t="s">
        <v>349</v>
      </c>
    </row>
    <row r="240" spans="1:3" s="39" customFormat="1" ht="9.75" customHeight="1" x14ac:dyDescent="0.2">
      <c r="A240" s="52" t="s">
        <v>345</v>
      </c>
    </row>
    <row r="241" spans="1:3" s="39" customFormat="1" ht="12" x14ac:dyDescent="0.2">
      <c r="A241" s="52" t="s">
        <v>350</v>
      </c>
    </row>
    <row r="242" spans="1:3" s="39" customFormat="1" ht="19.5" customHeight="1" x14ac:dyDescent="0.2">
      <c r="A242" s="38"/>
      <c r="B242" s="38"/>
      <c r="C242" s="38"/>
    </row>
    <row r="243" spans="1:3" s="39" customFormat="1" ht="12" x14ac:dyDescent="0.2">
      <c r="A243" s="56" t="s">
        <v>351</v>
      </c>
      <c r="B243" s="38"/>
      <c r="C243" s="38"/>
    </row>
    <row r="244" spans="1:3" s="39" customFormat="1" ht="12" x14ac:dyDescent="0.2">
      <c r="A244" s="57"/>
      <c r="B244" s="38"/>
      <c r="C244" s="38"/>
    </row>
    <row r="245" spans="1:3" s="39" customFormat="1" ht="12" x14ac:dyDescent="0.2">
      <c r="A245" s="41" t="s">
        <v>352</v>
      </c>
      <c r="B245" s="38"/>
      <c r="C245" s="38"/>
    </row>
    <row r="246" spans="1:3" s="39" customFormat="1" ht="12" x14ac:dyDescent="0.2">
      <c r="A246" s="40" t="s">
        <v>353</v>
      </c>
      <c r="B246" s="43">
        <v>359299560</v>
      </c>
      <c r="C246" s="43">
        <v>334147475</v>
      </c>
    </row>
    <row r="247" spans="1:3" s="39" customFormat="1" ht="12" x14ac:dyDescent="0.2">
      <c r="A247" s="40" t="s">
        <v>354</v>
      </c>
      <c r="B247" s="43">
        <v>873701433</v>
      </c>
      <c r="C247" s="43">
        <v>348713891</v>
      </c>
    </row>
    <row r="248" spans="1:3" s="39" customFormat="1" ht="12" x14ac:dyDescent="0.2">
      <c r="A248" s="40" t="s">
        <v>355</v>
      </c>
      <c r="B248" s="43">
        <v>86518250</v>
      </c>
      <c r="C248" s="43">
        <v>364847265</v>
      </c>
    </row>
    <row r="249" spans="1:3" s="39" customFormat="1" ht="12" x14ac:dyDescent="0.2">
      <c r="A249" s="40" t="s">
        <v>356</v>
      </c>
      <c r="B249" s="43">
        <v>2193319040</v>
      </c>
      <c r="C249" s="43">
        <v>2150041451</v>
      </c>
    </row>
    <row r="250" spans="1:3" s="39" customFormat="1" ht="12" x14ac:dyDescent="0.2">
      <c r="A250" s="40" t="s">
        <v>357</v>
      </c>
      <c r="B250" s="43">
        <v>237965544</v>
      </c>
      <c r="C250" s="43">
        <v>43877512</v>
      </c>
    </row>
    <row r="251" spans="1:3" s="39" customFormat="1" ht="12" x14ac:dyDescent="0.2">
      <c r="A251" s="40" t="s">
        <v>358</v>
      </c>
      <c r="B251" s="43">
        <v>654546777</v>
      </c>
      <c r="C251" s="43">
        <v>344029412</v>
      </c>
    </row>
    <row r="252" spans="1:3" s="39" customFormat="1" ht="12" x14ac:dyDescent="0.2">
      <c r="A252" s="40" t="s">
        <v>359</v>
      </c>
      <c r="B252" s="43">
        <v>-26043771</v>
      </c>
      <c r="C252" s="43">
        <v>127121</v>
      </c>
    </row>
    <row r="253" spans="1:3" s="39" customFormat="1" ht="12" x14ac:dyDescent="0.2">
      <c r="A253" s="40" t="s">
        <v>360</v>
      </c>
      <c r="B253" s="43">
        <v>104496218</v>
      </c>
      <c r="C253" s="43">
        <v>300942278</v>
      </c>
    </row>
    <row r="254" spans="1:3" s="39" customFormat="1" ht="12" x14ac:dyDescent="0.2">
      <c r="A254" s="40" t="s">
        <v>361</v>
      </c>
      <c r="B254" s="43">
        <v>1693750000</v>
      </c>
      <c r="C254" s="43">
        <v>1650059999</v>
      </c>
    </row>
    <row r="255" spans="1:3" s="39" customFormat="1" ht="12" hidden="1" x14ac:dyDescent="0.2">
      <c r="A255" s="40" t="s">
        <v>362</v>
      </c>
      <c r="B255" s="43">
        <v>0</v>
      </c>
      <c r="C255" s="43">
        <v>0</v>
      </c>
    </row>
    <row r="256" spans="1:3" s="39" customFormat="1" ht="12" hidden="1" x14ac:dyDescent="0.2">
      <c r="A256" s="40" t="s">
        <v>363</v>
      </c>
      <c r="B256" s="45">
        <v>0</v>
      </c>
      <c r="C256" s="45">
        <v>0</v>
      </c>
    </row>
    <row r="257" spans="1:3" s="39" customFormat="1" ht="12" x14ac:dyDescent="0.2">
      <c r="A257" s="40" t="s">
        <v>364</v>
      </c>
      <c r="B257" s="43">
        <v>75305156</v>
      </c>
      <c r="C257" s="43">
        <v>41564140</v>
      </c>
    </row>
    <row r="258" spans="1:3" s="39" customFormat="1" ht="12" x14ac:dyDescent="0.2">
      <c r="A258" s="41" t="s">
        <v>181</v>
      </c>
      <c r="B258" s="44">
        <f>SUM(B246:B257)</f>
        <v>6252858207</v>
      </c>
      <c r="C258" s="44">
        <f>SUM(C246:C257)</f>
        <v>5578350544</v>
      </c>
    </row>
    <row r="259" spans="1:3" s="39" customFormat="1" ht="12" x14ac:dyDescent="0.2">
      <c r="A259" s="40"/>
      <c r="B259" s="38"/>
      <c r="C259" s="38"/>
    </row>
    <row r="260" spans="1:3" s="39" customFormat="1" ht="12" x14ac:dyDescent="0.2">
      <c r="A260" s="41" t="s">
        <v>365</v>
      </c>
      <c r="B260" s="38"/>
      <c r="C260" s="38"/>
    </row>
    <row r="261" spans="1:3" s="39" customFormat="1" ht="12" x14ac:dyDescent="0.2">
      <c r="A261" s="40" t="s">
        <v>366</v>
      </c>
      <c r="B261" s="43">
        <v>282673390</v>
      </c>
      <c r="C261" s="43">
        <v>308378848</v>
      </c>
    </row>
    <row r="262" spans="1:3" s="39" customFormat="1" ht="12" x14ac:dyDescent="0.2">
      <c r="A262" s="40" t="s">
        <v>367</v>
      </c>
      <c r="B262" s="43">
        <v>34896312156</v>
      </c>
      <c r="C262" s="43">
        <v>33101211940</v>
      </c>
    </row>
    <row r="263" spans="1:3" s="39" customFormat="1" ht="12" x14ac:dyDescent="0.2">
      <c r="A263" s="41" t="s">
        <v>181</v>
      </c>
      <c r="B263" s="44">
        <f>SUM(B261:B262)</f>
        <v>35178985546</v>
      </c>
      <c r="C263" s="44">
        <f>SUM(C261:C262)</f>
        <v>33409590788</v>
      </c>
    </row>
    <row r="264" spans="1:3" s="39" customFormat="1" ht="12" x14ac:dyDescent="0.2">
      <c r="A264" s="40"/>
      <c r="B264" s="38"/>
      <c r="C264" s="38"/>
    </row>
    <row r="265" spans="1:3" s="39" customFormat="1" ht="12" x14ac:dyDescent="0.2">
      <c r="A265" s="41" t="s">
        <v>368</v>
      </c>
      <c r="B265" s="38"/>
      <c r="C265" s="38"/>
    </row>
    <row r="266" spans="1:3" s="39" customFormat="1" ht="12" x14ac:dyDescent="0.2">
      <c r="A266" s="40" t="s">
        <v>369</v>
      </c>
      <c r="B266" s="44">
        <v>169277578</v>
      </c>
      <c r="C266" s="44">
        <v>379319109</v>
      </c>
    </row>
    <row r="267" spans="1:3" s="39" customFormat="1" ht="19.5" customHeight="1" x14ac:dyDescent="0.2">
      <c r="A267" s="40"/>
      <c r="B267" s="38"/>
      <c r="C267" s="38"/>
    </row>
    <row r="268" spans="1:3" s="39" customFormat="1" ht="12" x14ac:dyDescent="0.2">
      <c r="A268" s="37" t="s">
        <v>370</v>
      </c>
      <c r="B268" s="38"/>
      <c r="C268" s="38"/>
    </row>
    <row r="269" spans="1:3" s="39" customFormat="1" ht="12" x14ac:dyDescent="0.2">
      <c r="A269" s="40"/>
      <c r="B269" s="38"/>
      <c r="C269" s="38"/>
    </row>
    <row r="270" spans="1:3" s="39" customFormat="1" ht="12" x14ac:dyDescent="0.2">
      <c r="A270" s="41" t="s">
        <v>371</v>
      </c>
      <c r="B270" s="38"/>
      <c r="C270" s="38"/>
    </row>
    <row r="271" spans="1:3" s="39" customFormat="1" ht="12" x14ac:dyDescent="0.2">
      <c r="A271" s="40" t="s">
        <v>372</v>
      </c>
      <c r="B271" s="43">
        <v>59233013</v>
      </c>
      <c r="C271" s="45">
        <v>0</v>
      </c>
    </row>
    <row r="272" spans="1:3" s="39" customFormat="1" ht="12" x14ac:dyDescent="0.2">
      <c r="A272" s="40" t="s">
        <v>373</v>
      </c>
      <c r="B272" s="43">
        <v>-4964679426</v>
      </c>
      <c r="C272" s="43">
        <v>-4964679426</v>
      </c>
    </row>
    <row r="273" spans="1:3" s="39" customFormat="1" ht="12" x14ac:dyDescent="0.2">
      <c r="A273" s="41" t="s">
        <v>181</v>
      </c>
      <c r="B273" s="44">
        <f>SUM(B271:B272)</f>
        <v>-4905446413</v>
      </c>
      <c r="C273" s="44">
        <f>SUM(C271:C272)</f>
        <v>-4964679426</v>
      </c>
    </row>
    <row r="274" spans="1:3" s="39" customFormat="1" ht="12" x14ac:dyDescent="0.2">
      <c r="A274" s="40"/>
      <c r="B274" s="38"/>
      <c r="C274" s="38"/>
    </row>
    <row r="275" spans="1:3" s="39" customFormat="1" ht="12" x14ac:dyDescent="0.2">
      <c r="A275" s="41" t="s">
        <v>374</v>
      </c>
      <c r="B275" s="38"/>
      <c r="C275" s="38"/>
    </row>
    <row r="276" spans="1:3" s="39" customFormat="1" ht="12" x14ac:dyDescent="0.2">
      <c r="A276" s="40" t="s">
        <v>375</v>
      </c>
      <c r="B276" s="43">
        <v>1796789507</v>
      </c>
      <c r="C276" s="43">
        <v>2375811205</v>
      </c>
    </row>
    <row r="277" spans="1:3" s="39" customFormat="1" ht="12" x14ac:dyDescent="0.2">
      <c r="A277" s="40" t="s">
        <v>376</v>
      </c>
      <c r="B277" s="43">
        <v>-18433328250</v>
      </c>
      <c r="C277" s="43">
        <v>-20318499194</v>
      </c>
    </row>
    <row r="278" spans="1:3" s="39" customFormat="1" ht="12" x14ac:dyDescent="0.2">
      <c r="A278" s="40" t="s">
        <v>377</v>
      </c>
      <c r="B278" s="43">
        <v>4703965785</v>
      </c>
      <c r="C278" s="43">
        <v>4703965785</v>
      </c>
    </row>
    <row r="279" spans="1:3" s="39" customFormat="1" ht="12" x14ac:dyDescent="0.2">
      <c r="A279" s="41" t="s">
        <v>181</v>
      </c>
      <c r="B279" s="44">
        <f>SUM(B276:B278)</f>
        <v>-11932572958</v>
      </c>
      <c r="C279" s="44">
        <f>SUM(C276:C278)</f>
        <v>-13238722204</v>
      </c>
    </row>
    <row r="280" spans="1:3" s="39" customFormat="1" ht="22.5" customHeight="1" x14ac:dyDescent="0.2">
      <c r="A280" s="40"/>
      <c r="B280" s="38"/>
      <c r="C280" s="38"/>
    </row>
    <row r="281" spans="1:3" s="39" customFormat="1" ht="12" x14ac:dyDescent="0.2">
      <c r="A281" s="37" t="s">
        <v>378</v>
      </c>
      <c r="B281" s="38"/>
      <c r="C281" s="38"/>
    </row>
    <row r="282" spans="1:3" s="39" customFormat="1" ht="12" x14ac:dyDescent="0.2">
      <c r="A282" s="40"/>
      <c r="B282" s="38"/>
      <c r="C282" s="38"/>
    </row>
    <row r="283" spans="1:3" s="39" customFormat="1" ht="12" x14ac:dyDescent="0.2">
      <c r="A283" s="41" t="s">
        <v>266</v>
      </c>
      <c r="B283" s="38"/>
      <c r="C283" s="38"/>
    </row>
    <row r="284" spans="1:3" s="39" customFormat="1" ht="12" x14ac:dyDescent="0.2">
      <c r="A284" s="40" t="s">
        <v>267</v>
      </c>
      <c r="B284" s="43">
        <v>50314851</v>
      </c>
      <c r="C284" s="43">
        <v>57864704</v>
      </c>
    </row>
    <row r="285" spans="1:3" s="39" customFormat="1" ht="12" x14ac:dyDescent="0.2">
      <c r="A285" s="40" t="s">
        <v>268</v>
      </c>
      <c r="B285" s="43">
        <v>550152560</v>
      </c>
      <c r="C285" s="43">
        <v>835501451</v>
      </c>
    </row>
    <row r="286" spans="1:3" s="39" customFormat="1" ht="12" x14ac:dyDescent="0.2">
      <c r="A286" s="40" t="s">
        <v>269</v>
      </c>
      <c r="B286" s="43">
        <v>18569126</v>
      </c>
      <c r="C286" s="43">
        <v>39057700</v>
      </c>
    </row>
    <row r="287" spans="1:3" s="39" customFormat="1" ht="12" x14ac:dyDescent="0.2">
      <c r="A287" s="40" t="s">
        <v>270</v>
      </c>
      <c r="B287" s="43">
        <v>1059131810</v>
      </c>
      <c r="C287" s="43">
        <v>930985859</v>
      </c>
    </row>
    <row r="288" spans="1:3" s="39" customFormat="1" ht="12" x14ac:dyDescent="0.2">
      <c r="A288" s="41" t="s">
        <v>181</v>
      </c>
      <c r="B288" s="44">
        <f>SUM(B284:B287)</f>
        <v>1678168347</v>
      </c>
      <c r="C288" s="44">
        <f>SUM(C284:C287)</f>
        <v>1863409714</v>
      </c>
    </row>
    <row r="289" spans="1:3" s="39" customFormat="1" ht="12" x14ac:dyDescent="0.2">
      <c r="A289" s="40"/>
      <c r="B289" s="38"/>
      <c r="C289" s="38"/>
    </row>
    <row r="290" spans="1:3" s="39" customFormat="1" ht="12" x14ac:dyDescent="0.2">
      <c r="A290" s="40"/>
      <c r="B290" s="38"/>
      <c r="C290" s="38"/>
    </row>
    <row r="291" spans="1:3" s="39" customFormat="1" ht="12" x14ac:dyDescent="0.2">
      <c r="A291" s="82" t="s">
        <v>379</v>
      </c>
      <c r="B291" s="82"/>
      <c r="C291" s="82"/>
    </row>
    <row r="292" spans="1:3" s="39" customFormat="1" ht="12" x14ac:dyDescent="0.2">
      <c r="A292" s="49" t="s">
        <v>380</v>
      </c>
      <c r="B292" s="42">
        <v>2024</v>
      </c>
      <c r="C292" s="42">
        <v>2023</v>
      </c>
    </row>
    <row r="293" spans="1:3" s="39" customFormat="1" ht="6" customHeight="1" x14ac:dyDescent="0.2">
      <c r="A293" s="40"/>
      <c r="B293" s="38"/>
      <c r="C293" s="38"/>
    </row>
    <row r="294" spans="1:3" s="39" customFormat="1" ht="12" x14ac:dyDescent="0.2">
      <c r="A294" s="41" t="s">
        <v>381</v>
      </c>
      <c r="B294" s="58">
        <f>SUM(B295:B301)</f>
        <v>1777850382</v>
      </c>
      <c r="C294" s="44">
        <f>SUM(C295:C301)</f>
        <v>1519159104</v>
      </c>
    </row>
    <row r="295" spans="1:3" s="39" customFormat="1" ht="12" x14ac:dyDescent="0.2">
      <c r="A295" s="40" t="s">
        <v>382</v>
      </c>
      <c r="B295" s="55">
        <v>17871100</v>
      </c>
      <c r="C295" s="43">
        <v>32400000</v>
      </c>
    </row>
    <row r="296" spans="1:3" s="39" customFormat="1" ht="12" x14ac:dyDescent="0.2">
      <c r="A296" s="40" t="s">
        <v>383</v>
      </c>
      <c r="B296" s="55">
        <v>0</v>
      </c>
      <c r="C296" s="43">
        <v>0</v>
      </c>
    </row>
    <row r="297" spans="1:3" s="39" customFormat="1" ht="12" x14ac:dyDescent="0.2">
      <c r="A297" s="40" t="s">
        <v>384</v>
      </c>
      <c r="B297" s="55">
        <v>0</v>
      </c>
      <c r="C297" s="43">
        <v>0</v>
      </c>
    </row>
    <row r="298" spans="1:3" s="39" customFormat="1" ht="12" x14ac:dyDescent="0.2">
      <c r="A298" s="40" t="s">
        <v>385</v>
      </c>
      <c r="B298" s="55">
        <v>0</v>
      </c>
      <c r="C298" s="43">
        <v>0</v>
      </c>
    </row>
    <row r="299" spans="1:3" s="39" customFormat="1" ht="12" x14ac:dyDescent="0.2">
      <c r="A299" s="40" t="s">
        <v>386</v>
      </c>
      <c r="B299" s="55">
        <v>1399280026</v>
      </c>
      <c r="C299" s="43">
        <v>1372993580</v>
      </c>
    </row>
    <row r="300" spans="1:3" s="39" customFormat="1" ht="12" x14ac:dyDescent="0.2">
      <c r="A300" s="40" t="s">
        <v>387</v>
      </c>
      <c r="B300" s="55">
        <v>360699256</v>
      </c>
      <c r="C300" s="43">
        <v>113765524</v>
      </c>
    </row>
    <row r="301" spans="1:3" s="39" customFormat="1" ht="12" x14ac:dyDescent="0.2">
      <c r="A301" s="40" t="s">
        <v>388</v>
      </c>
      <c r="B301" s="55">
        <v>0</v>
      </c>
      <c r="C301" s="43">
        <v>0</v>
      </c>
    </row>
    <row r="302" spans="1:3" s="39" customFormat="1" ht="12" x14ac:dyDescent="0.2">
      <c r="A302" s="41" t="s">
        <v>389</v>
      </c>
      <c r="B302" s="58">
        <f>SUM(B303:B310)</f>
        <v>837130789</v>
      </c>
      <c r="C302" s="44">
        <f>SUM(C303:C310)</f>
        <v>390330679</v>
      </c>
    </row>
    <row r="303" spans="1:3" s="39" customFormat="1" ht="12" x14ac:dyDescent="0.2">
      <c r="A303" s="40" t="s">
        <v>390</v>
      </c>
      <c r="B303" s="55">
        <v>31705388</v>
      </c>
      <c r="C303" s="43">
        <v>121684416</v>
      </c>
    </row>
    <row r="304" spans="1:3" s="39" customFormat="1" ht="12" x14ac:dyDescent="0.2">
      <c r="A304" s="40" t="s">
        <v>391</v>
      </c>
      <c r="B304" s="55">
        <v>5935326</v>
      </c>
      <c r="C304" s="43">
        <v>5285767</v>
      </c>
    </row>
    <row r="305" spans="1:3" s="39" customFormat="1" ht="12" x14ac:dyDescent="0.2">
      <c r="A305" s="40" t="s">
        <v>392</v>
      </c>
      <c r="B305" s="55">
        <v>1469308</v>
      </c>
      <c r="C305" s="43">
        <v>745245</v>
      </c>
    </row>
    <row r="306" spans="1:3" s="39" customFormat="1" ht="12" x14ac:dyDescent="0.2">
      <c r="A306" s="40" t="s">
        <v>393</v>
      </c>
      <c r="B306" s="55">
        <v>741591390</v>
      </c>
      <c r="C306" s="43">
        <v>177281430</v>
      </c>
    </row>
    <row r="307" spans="1:3" s="39" customFormat="1" ht="12" x14ac:dyDescent="0.2">
      <c r="A307" s="40" t="s">
        <v>394</v>
      </c>
      <c r="B307" s="55">
        <v>17794</v>
      </c>
      <c r="C307" s="43">
        <v>39732014</v>
      </c>
    </row>
    <row r="308" spans="1:3" s="39" customFormat="1" ht="12.75" customHeight="1" x14ac:dyDescent="0.2">
      <c r="A308" s="40" t="s">
        <v>395</v>
      </c>
      <c r="B308" s="55">
        <v>56166083</v>
      </c>
      <c r="C308" s="43">
        <v>42950508</v>
      </c>
    </row>
    <row r="309" spans="1:3" s="39" customFormat="1" ht="12" x14ac:dyDescent="0.2">
      <c r="A309" s="40" t="s">
        <v>396</v>
      </c>
      <c r="B309" s="55">
        <v>0</v>
      </c>
      <c r="C309" s="43">
        <v>0</v>
      </c>
    </row>
    <row r="310" spans="1:3" s="39" customFormat="1" ht="12" x14ac:dyDescent="0.2">
      <c r="A310" s="40" t="s">
        <v>397</v>
      </c>
      <c r="B310" s="55">
        <v>245500</v>
      </c>
      <c r="C310" s="43">
        <v>2651299</v>
      </c>
    </row>
    <row r="311" spans="1:3" s="39" customFormat="1" ht="12" x14ac:dyDescent="0.2">
      <c r="A311" s="41" t="s">
        <v>398</v>
      </c>
      <c r="B311" s="58">
        <f>206012391+82429547</f>
        <v>288441938</v>
      </c>
      <c r="C311" s="44">
        <f>269612752+51492806</f>
        <v>321105558</v>
      </c>
    </row>
    <row r="312" spans="1:3" s="39" customFormat="1" ht="11.25" customHeight="1" x14ac:dyDescent="0.2">
      <c r="A312" s="49" t="s">
        <v>399</v>
      </c>
      <c r="B312" s="58">
        <f>+B294+B302+B311</f>
        <v>2903423109</v>
      </c>
      <c r="C312" s="44">
        <f>+C294+C302+C311</f>
        <v>2230595341</v>
      </c>
    </row>
    <row r="313" spans="1:3" s="39" customFormat="1" ht="12" customHeight="1" x14ac:dyDescent="0.2">
      <c r="A313" s="40"/>
      <c r="B313" s="38"/>
      <c r="C313" s="38"/>
    </row>
    <row r="314" spans="1:3" s="39" customFormat="1" ht="15" customHeight="1" x14ac:dyDescent="0.2">
      <c r="A314" s="40"/>
      <c r="B314" s="38"/>
      <c r="C314" s="38"/>
    </row>
    <row r="315" spans="1:3" s="39" customFormat="1" ht="23.25" customHeight="1" x14ac:dyDescent="0.2">
      <c r="A315" s="41" t="s">
        <v>400</v>
      </c>
      <c r="B315" s="38"/>
      <c r="C315" s="38"/>
    </row>
    <row r="316" spans="1:3" s="39" customFormat="1" ht="12.75" thickBot="1" x14ac:dyDescent="0.25">
      <c r="A316" s="40"/>
      <c r="B316" s="38"/>
      <c r="C316" s="38"/>
    </row>
    <row r="317" spans="1:3" s="39" customFormat="1" ht="15.75" thickBot="1" x14ac:dyDescent="0.3">
      <c r="A317" s="83" t="s">
        <v>401</v>
      </c>
      <c r="B317" s="84"/>
      <c r="C317" s="85"/>
    </row>
    <row r="318" spans="1:3" s="39" customFormat="1" ht="12.75" thickBot="1" x14ac:dyDescent="0.25">
      <c r="A318" s="59" t="s">
        <v>380</v>
      </c>
      <c r="B318" s="60">
        <v>2024</v>
      </c>
      <c r="C318" s="60">
        <v>2023</v>
      </c>
    </row>
    <row r="319" spans="1:3" s="39" customFormat="1" ht="12.75" thickBot="1" x14ac:dyDescent="0.25">
      <c r="A319" s="61" t="s">
        <v>402</v>
      </c>
      <c r="B319" s="62">
        <v>1796789507</v>
      </c>
      <c r="C319" s="62">
        <v>2375811205</v>
      </c>
    </row>
    <row r="320" spans="1:3" s="39" customFormat="1" ht="27.75" thickBot="1" x14ac:dyDescent="0.25">
      <c r="A320" s="63" t="s">
        <v>403</v>
      </c>
      <c r="B320" s="62">
        <f>+B321</f>
        <v>4314310827</v>
      </c>
      <c r="C320" s="62">
        <f>+C321</f>
        <v>4199979826</v>
      </c>
    </row>
    <row r="321" spans="1:3" s="39" customFormat="1" ht="12.75" thickBot="1" x14ac:dyDescent="0.25">
      <c r="A321" s="61" t="s">
        <v>404</v>
      </c>
      <c r="B321" s="62">
        <f>SUM(B322:B326)</f>
        <v>4314310827</v>
      </c>
      <c r="C321" s="62">
        <f>SUM(C322:C326)</f>
        <v>4199979826</v>
      </c>
    </row>
    <row r="322" spans="1:3" s="39" customFormat="1" ht="12.75" thickBot="1" x14ac:dyDescent="0.25">
      <c r="A322" s="64" t="s">
        <v>405</v>
      </c>
      <c r="B322" s="65">
        <v>4279827368</v>
      </c>
      <c r="C322" s="65">
        <v>4170897815</v>
      </c>
    </row>
    <row r="323" spans="1:3" s="39" customFormat="1" ht="12.75" thickBot="1" x14ac:dyDescent="0.25">
      <c r="A323" s="64" t="s">
        <v>406</v>
      </c>
      <c r="B323" s="65">
        <v>133</v>
      </c>
      <c r="C323" s="65">
        <v>0</v>
      </c>
    </row>
    <row r="324" spans="1:3" s="39" customFormat="1" ht="12.75" thickBot="1" x14ac:dyDescent="0.25">
      <c r="A324" s="64" t="s">
        <v>407</v>
      </c>
      <c r="B324" s="65">
        <v>32165639</v>
      </c>
      <c r="C324" s="65">
        <v>26423593</v>
      </c>
    </row>
    <row r="325" spans="1:3" s="39" customFormat="1" ht="12.75" thickBot="1" x14ac:dyDescent="0.25">
      <c r="A325" s="64" t="s">
        <v>408</v>
      </c>
      <c r="B325" s="65">
        <v>2317687</v>
      </c>
      <c r="C325" s="65">
        <v>2658418</v>
      </c>
    </row>
    <row r="326" spans="1:3" s="39" customFormat="1" ht="12.75" thickBot="1" x14ac:dyDescent="0.25">
      <c r="A326" s="64" t="s">
        <v>409</v>
      </c>
      <c r="B326" s="65">
        <v>0</v>
      </c>
      <c r="C326" s="65">
        <v>0</v>
      </c>
    </row>
    <row r="327" spans="1:3" s="39" customFormat="1" ht="16.5" thickBot="1" x14ac:dyDescent="0.25">
      <c r="A327" s="63" t="s">
        <v>410</v>
      </c>
      <c r="B327" s="62">
        <f>+B328+B335+B333</f>
        <v>2003491874</v>
      </c>
      <c r="C327" s="62">
        <f>+C328+C335+C333</f>
        <v>1582552255</v>
      </c>
    </row>
    <row r="328" spans="1:3" s="39" customFormat="1" ht="12.75" thickBot="1" x14ac:dyDescent="0.25">
      <c r="A328" s="61" t="s">
        <v>411</v>
      </c>
      <c r="B328" s="62">
        <f>SUM(B329:B332)</f>
        <v>642751470</v>
      </c>
      <c r="C328" s="62">
        <f>SUM(C329:C332)</f>
        <v>435067367</v>
      </c>
    </row>
    <row r="329" spans="1:3" s="39" customFormat="1" ht="12.75" thickBot="1" x14ac:dyDescent="0.25">
      <c r="A329" s="64" t="s">
        <v>412</v>
      </c>
      <c r="B329" s="65">
        <v>543767093</v>
      </c>
      <c r="C329" s="65">
        <v>348149598</v>
      </c>
    </row>
    <row r="330" spans="1:3" s="39" customFormat="1" ht="12.75" thickBot="1" x14ac:dyDescent="0.25">
      <c r="A330" s="64" t="s">
        <v>413</v>
      </c>
      <c r="B330" s="65">
        <v>33741016</v>
      </c>
      <c r="C330" s="65">
        <v>0</v>
      </c>
    </row>
    <row r="331" spans="1:3" s="39" customFormat="1" ht="12.75" thickBot="1" x14ac:dyDescent="0.25">
      <c r="A331" s="64" t="s">
        <v>414</v>
      </c>
      <c r="B331" s="65">
        <v>2827261</v>
      </c>
      <c r="C331" s="65">
        <v>3372170</v>
      </c>
    </row>
    <row r="332" spans="1:3" s="39" customFormat="1" ht="12.75" thickBot="1" x14ac:dyDescent="0.25">
      <c r="A332" s="64" t="s">
        <v>415</v>
      </c>
      <c r="B332" s="65">
        <v>62416100</v>
      </c>
      <c r="C332" s="65">
        <v>83545599</v>
      </c>
    </row>
    <row r="333" spans="1:3" s="39" customFormat="1" ht="12.75" thickBot="1" x14ac:dyDescent="0.25">
      <c r="A333" s="61" t="s">
        <v>416</v>
      </c>
      <c r="B333" s="62">
        <f>+B334</f>
        <v>0</v>
      </c>
      <c r="C333" s="62">
        <f>+C334</f>
        <v>565636312</v>
      </c>
    </row>
    <row r="334" spans="1:3" s="39" customFormat="1" ht="12.75" thickBot="1" x14ac:dyDescent="0.25">
      <c r="A334" s="64" t="s">
        <v>417</v>
      </c>
      <c r="B334" s="65">
        <v>0</v>
      </c>
      <c r="C334" s="65">
        <v>565636312</v>
      </c>
    </row>
    <row r="335" spans="1:3" s="39" customFormat="1" ht="12.75" thickBot="1" x14ac:dyDescent="0.25">
      <c r="A335" s="61" t="s">
        <v>418</v>
      </c>
      <c r="B335" s="62">
        <f>SUM(B336:B340)</f>
        <v>1360740404</v>
      </c>
      <c r="C335" s="62">
        <f>SUM(C336:C340)</f>
        <v>581848576</v>
      </c>
    </row>
    <row r="336" spans="1:3" s="39" customFormat="1" ht="12.75" thickBot="1" x14ac:dyDescent="0.25">
      <c r="A336" s="64" t="s">
        <v>419</v>
      </c>
      <c r="B336" s="65">
        <v>367279752</v>
      </c>
      <c r="C336" s="65">
        <v>341938769</v>
      </c>
    </row>
    <row r="337" spans="1:3" s="39" customFormat="1" ht="12.75" thickBot="1" x14ac:dyDescent="0.25">
      <c r="A337" s="64" t="s">
        <v>420</v>
      </c>
      <c r="B337" s="65">
        <v>192179414</v>
      </c>
      <c r="C337" s="65">
        <v>94307895</v>
      </c>
    </row>
    <row r="338" spans="1:3" s="39" customFormat="1" ht="12.75" thickBot="1" x14ac:dyDescent="0.25">
      <c r="A338" s="64" t="s">
        <v>421</v>
      </c>
      <c r="B338" s="65">
        <v>590478429</v>
      </c>
      <c r="C338" s="65">
        <v>108987433</v>
      </c>
    </row>
    <row r="339" spans="1:3" s="39" customFormat="1" ht="12.75" thickBot="1" x14ac:dyDescent="0.25">
      <c r="A339" s="64" t="s">
        <v>422</v>
      </c>
      <c r="B339" s="65">
        <v>210802809</v>
      </c>
      <c r="C339" s="65">
        <v>36614479</v>
      </c>
    </row>
    <row r="340" spans="1:3" s="39" customFormat="1" ht="12.75" thickBot="1" x14ac:dyDescent="0.25">
      <c r="A340" s="64" t="s">
        <v>423</v>
      </c>
      <c r="B340" s="65">
        <v>0</v>
      </c>
      <c r="C340" s="65">
        <v>0</v>
      </c>
    </row>
    <row r="341" spans="1:3" s="39" customFormat="1" ht="12.75" thickBot="1" x14ac:dyDescent="0.25">
      <c r="A341" s="61" t="s">
        <v>424</v>
      </c>
      <c r="B341" s="62">
        <f>+B342</f>
        <v>45714471</v>
      </c>
      <c r="C341" s="62">
        <f>+C342</f>
        <v>105240983</v>
      </c>
    </row>
    <row r="342" spans="1:3" s="39" customFormat="1" ht="12.75" thickBot="1" x14ac:dyDescent="0.25">
      <c r="A342" s="61" t="s">
        <v>425</v>
      </c>
      <c r="B342" s="62">
        <f>SUM(B343:B347)</f>
        <v>45714471</v>
      </c>
      <c r="C342" s="62">
        <f>SUM(C343:C347)</f>
        <v>105240983</v>
      </c>
    </row>
    <row r="343" spans="1:3" s="39" customFormat="1" ht="12.75" thickBot="1" x14ac:dyDescent="0.25">
      <c r="A343" s="64" t="s">
        <v>426</v>
      </c>
      <c r="B343" s="65">
        <v>0</v>
      </c>
      <c r="C343" s="65">
        <v>0</v>
      </c>
    </row>
    <row r="344" spans="1:3" s="39" customFormat="1" ht="12.75" thickBot="1" x14ac:dyDescent="0.25">
      <c r="A344" s="64" t="s">
        <v>427</v>
      </c>
      <c r="B344" s="65">
        <v>0</v>
      </c>
      <c r="C344" s="65">
        <v>0</v>
      </c>
    </row>
    <row r="345" spans="1:3" s="39" customFormat="1" ht="12.75" thickBot="1" x14ac:dyDescent="0.25">
      <c r="A345" s="64" t="s">
        <v>428</v>
      </c>
      <c r="B345" s="65">
        <v>3923955</v>
      </c>
      <c r="C345" s="65">
        <v>53913421</v>
      </c>
    </row>
    <row r="346" spans="1:3" s="39" customFormat="1" ht="12.75" thickBot="1" x14ac:dyDescent="0.25">
      <c r="A346" s="64" t="s">
        <v>429</v>
      </c>
      <c r="B346" s="65">
        <v>0</v>
      </c>
      <c r="C346" s="65">
        <v>9491675</v>
      </c>
    </row>
    <row r="347" spans="1:3" s="39" customFormat="1" ht="12.75" thickBot="1" x14ac:dyDescent="0.25">
      <c r="A347" s="64" t="s">
        <v>430</v>
      </c>
      <c r="B347" s="65">
        <v>41790516</v>
      </c>
      <c r="C347" s="65">
        <v>41835887</v>
      </c>
    </row>
    <row r="348" spans="1:3" s="39" customFormat="1" ht="23.25" thickBot="1" x14ac:dyDescent="0.25">
      <c r="A348" s="63" t="s">
        <v>431</v>
      </c>
      <c r="B348" s="62">
        <f>+B349</f>
        <v>331128450</v>
      </c>
      <c r="C348" s="62">
        <f>+C349</f>
        <v>0</v>
      </c>
    </row>
    <row r="349" spans="1:3" s="39" customFormat="1" ht="12.75" thickBot="1" x14ac:dyDescent="0.25">
      <c r="A349" s="64" t="s">
        <v>432</v>
      </c>
      <c r="B349" s="65">
        <v>331128450</v>
      </c>
      <c r="C349" s="65">
        <v>0</v>
      </c>
    </row>
    <row r="350" spans="1:3" s="39" customFormat="1" ht="23.25" thickBot="1" x14ac:dyDescent="0.25">
      <c r="A350" s="63" t="s">
        <v>433</v>
      </c>
      <c r="B350" s="62">
        <f>+B351</f>
        <v>604960932</v>
      </c>
      <c r="C350" s="62">
        <f>+C351</f>
        <v>1428646920</v>
      </c>
    </row>
    <row r="351" spans="1:3" s="39" customFormat="1" ht="12.75" thickBot="1" x14ac:dyDescent="0.25">
      <c r="A351" s="64" t="s">
        <v>434</v>
      </c>
      <c r="B351" s="65">
        <v>604960932</v>
      </c>
      <c r="C351" s="65">
        <v>1428646920</v>
      </c>
    </row>
    <row r="352" spans="1:3" s="39" customFormat="1" ht="12.75" thickBot="1" x14ac:dyDescent="0.25">
      <c r="A352" s="61" t="s">
        <v>435</v>
      </c>
      <c r="B352" s="62">
        <f>+B319+B320+B327-B341-B348-B350</f>
        <v>7132788355</v>
      </c>
      <c r="C352" s="62">
        <f>+C319+C320+C327-C341-C348-C350</f>
        <v>6624455383</v>
      </c>
    </row>
    <row r="353" spans="1:4" s="39" customFormat="1" ht="12" x14ac:dyDescent="0.2">
      <c r="A353" s="40"/>
      <c r="B353" s="38"/>
      <c r="C353" s="38"/>
    </row>
    <row r="354" spans="1:4" s="39" customFormat="1" ht="12" x14ac:dyDescent="0.2">
      <c r="A354" s="40"/>
      <c r="B354" s="38"/>
      <c r="C354" s="38"/>
    </row>
    <row r="355" spans="1:4" s="39" customFormat="1" ht="31.5" customHeight="1" x14ac:dyDescent="0.2">
      <c r="A355" s="40"/>
      <c r="B355" s="38"/>
      <c r="C355" s="38"/>
    </row>
    <row r="356" spans="1:4" s="39" customFormat="1" ht="12" x14ac:dyDescent="0.2">
      <c r="A356" s="40"/>
      <c r="B356" s="38"/>
      <c r="C356" s="38"/>
    </row>
    <row r="357" spans="1:4" ht="12" customHeight="1" x14ac:dyDescent="0.25">
      <c r="A357" s="37" t="s">
        <v>436</v>
      </c>
    </row>
    <row r="358" spans="1:4" ht="12" customHeight="1" x14ac:dyDescent="0.25">
      <c r="A358" s="41" t="s">
        <v>437</v>
      </c>
    </row>
    <row r="359" spans="1:4" ht="12" customHeight="1" x14ac:dyDescent="0.25">
      <c r="A359" s="41" t="s">
        <v>170</v>
      </c>
      <c r="B359" s="36"/>
      <c r="C359" s="36"/>
      <c r="D359" s="43"/>
    </row>
    <row r="360" spans="1:4" ht="12" customHeight="1" x14ac:dyDescent="0.25">
      <c r="A360" s="36"/>
      <c r="B360" s="36"/>
      <c r="C360" s="36"/>
      <c r="D360" s="43"/>
    </row>
    <row r="361" spans="1:4" ht="12" customHeight="1" x14ac:dyDescent="0.25">
      <c r="A361" s="41" t="s">
        <v>438</v>
      </c>
      <c r="B361" s="43" t="s">
        <v>45</v>
      </c>
      <c r="C361" s="44">
        <v>108075083653</v>
      </c>
      <c r="D361" s="43" t="s">
        <v>45</v>
      </c>
    </row>
    <row r="362" spans="1:4" ht="12" customHeight="1" x14ac:dyDescent="0.25">
      <c r="A362" s="41"/>
      <c r="B362" s="43"/>
      <c r="C362" s="44"/>
      <c r="D362" s="43" t="s">
        <v>45</v>
      </c>
    </row>
    <row r="363" spans="1:4" ht="12" customHeight="1" x14ac:dyDescent="0.25">
      <c r="A363" s="41" t="s">
        <v>439</v>
      </c>
      <c r="B363" s="43" t="s">
        <v>45</v>
      </c>
      <c r="C363" s="44">
        <f>SUM(B363:B369)</f>
        <v>45714471</v>
      </c>
    </row>
    <row r="364" spans="1:4" ht="12" customHeight="1" x14ac:dyDescent="0.25">
      <c r="A364" s="40" t="s">
        <v>440</v>
      </c>
      <c r="B364" s="43">
        <v>0</v>
      </c>
      <c r="C364" s="44"/>
    </row>
    <row r="365" spans="1:4" ht="12" customHeight="1" x14ac:dyDescent="0.25">
      <c r="A365" s="40" t="s">
        <v>427</v>
      </c>
      <c r="B365" s="43">
        <v>0</v>
      </c>
      <c r="C365" s="44"/>
    </row>
    <row r="366" spans="1:4" ht="12" customHeight="1" x14ac:dyDescent="0.25">
      <c r="A366" s="40" t="s">
        <v>441</v>
      </c>
      <c r="B366" s="43">
        <v>3923955</v>
      </c>
      <c r="C366" s="44"/>
    </row>
    <row r="367" spans="1:4" ht="12" customHeight="1" x14ac:dyDescent="0.25">
      <c r="A367" s="40" t="s">
        <v>442</v>
      </c>
      <c r="B367" s="43">
        <v>0</v>
      </c>
      <c r="C367" s="44"/>
    </row>
    <row r="368" spans="1:4" ht="12" customHeight="1" x14ac:dyDescent="0.25">
      <c r="A368" s="40" t="s">
        <v>430</v>
      </c>
      <c r="B368" s="43">
        <v>41790516</v>
      </c>
      <c r="C368" s="44"/>
    </row>
    <row r="369" spans="1:3" ht="12" customHeight="1" x14ac:dyDescent="0.25">
      <c r="A369" s="40" t="s">
        <v>443</v>
      </c>
      <c r="B369" s="43">
        <v>0</v>
      </c>
      <c r="C369" s="44"/>
    </row>
    <row r="370" spans="1:3" ht="12" customHeight="1" x14ac:dyDescent="0.25">
      <c r="A370" s="41"/>
      <c r="B370" s="43"/>
      <c r="C370" s="44"/>
    </row>
    <row r="371" spans="1:3" ht="12" customHeight="1" x14ac:dyDescent="0.25">
      <c r="A371" s="41" t="s">
        <v>444</v>
      </c>
      <c r="B371" s="43" t="s">
        <v>45</v>
      </c>
      <c r="C371" s="44">
        <f>SUM(B371:B374)</f>
        <v>3853910610</v>
      </c>
    </row>
    <row r="372" spans="1:3" ht="12" customHeight="1" x14ac:dyDescent="0.25">
      <c r="A372" s="40" t="s">
        <v>445</v>
      </c>
      <c r="B372" s="43">
        <v>0</v>
      </c>
      <c r="C372" s="44"/>
    </row>
    <row r="373" spans="1:3" ht="12" customHeight="1" x14ac:dyDescent="0.25">
      <c r="A373" s="40" t="s">
        <v>446</v>
      </c>
      <c r="B373" s="43">
        <v>3853910610</v>
      </c>
      <c r="C373" s="44"/>
    </row>
    <row r="374" spans="1:3" ht="12" customHeight="1" x14ac:dyDescent="0.25">
      <c r="A374" s="40" t="s">
        <v>447</v>
      </c>
      <c r="B374" s="43">
        <v>0</v>
      </c>
      <c r="C374" s="44"/>
    </row>
    <row r="375" spans="1:3" ht="12" customHeight="1" x14ac:dyDescent="0.25">
      <c r="A375" s="41"/>
      <c r="B375" s="43"/>
      <c r="C375" s="44"/>
    </row>
    <row r="376" spans="1:3" ht="12" customHeight="1" x14ac:dyDescent="0.25">
      <c r="A376" s="41" t="s">
        <v>448</v>
      </c>
      <c r="B376" s="43" t="s">
        <v>45</v>
      </c>
      <c r="C376" s="44">
        <f>+C361+C363-C371+1</f>
        <v>104266887515</v>
      </c>
    </row>
    <row r="377" spans="1:3" ht="12" customHeight="1" x14ac:dyDescent="0.25"/>
    <row r="378" spans="1:3" ht="12" customHeight="1" x14ac:dyDescent="0.25">
      <c r="A378" s="37" t="s">
        <v>449</v>
      </c>
    </row>
    <row r="379" spans="1:3" ht="12" customHeight="1" x14ac:dyDescent="0.25">
      <c r="A379" s="41" t="s">
        <v>437</v>
      </c>
    </row>
    <row r="380" spans="1:3" ht="12" customHeight="1" x14ac:dyDescent="0.25">
      <c r="A380" s="41" t="s">
        <v>450</v>
      </c>
    </row>
    <row r="381" spans="1:3" ht="12" customHeight="1" x14ac:dyDescent="0.25"/>
    <row r="382" spans="1:3" ht="12" customHeight="1" x14ac:dyDescent="0.25">
      <c r="A382" s="41" t="s">
        <v>451</v>
      </c>
      <c r="B382" s="42" t="s">
        <v>45</v>
      </c>
      <c r="C382" s="44">
        <v>107528297117</v>
      </c>
    </row>
    <row r="383" spans="1:3" ht="12" customHeight="1" x14ac:dyDescent="0.25">
      <c r="A383" s="41"/>
      <c r="B383" s="36"/>
      <c r="C383" s="36"/>
    </row>
    <row r="384" spans="1:3" ht="12" customHeight="1" x14ac:dyDescent="0.25">
      <c r="A384" s="41" t="s">
        <v>452</v>
      </c>
      <c r="B384" s="42" t="s">
        <v>45</v>
      </c>
      <c r="C384" s="44">
        <f>SUM(B385:B405)+1</f>
        <v>5745585376</v>
      </c>
    </row>
    <row r="385" spans="1:3" ht="12" customHeight="1" x14ac:dyDescent="0.25">
      <c r="A385" s="40" t="s">
        <v>453</v>
      </c>
      <c r="B385" s="45">
        <v>0</v>
      </c>
      <c r="C385" s="45"/>
    </row>
    <row r="386" spans="1:3" ht="12" customHeight="1" x14ac:dyDescent="0.25">
      <c r="A386" s="40" t="s">
        <v>454</v>
      </c>
      <c r="B386" s="43">
        <v>4221297</v>
      </c>
      <c r="C386" s="45"/>
    </row>
    <row r="387" spans="1:3" ht="12" customHeight="1" x14ac:dyDescent="0.25">
      <c r="A387" s="40" t="s">
        <v>455</v>
      </c>
      <c r="B387" s="43">
        <v>45257834</v>
      </c>
      <c r="C387" s="45"/>
    </row>
    <row r="388" spans="1:3" ht="12" customHeight="1" x14ac:dyDescent="0.25">
      <c r="A388" s="40" t="s">
        <v>456</v>
      </c>
      <c r="B388" s="43">
        <v>7173821</v>
      </c>
      <c r="C388" s="45"/>
    </row>
    <row r="389" spans="1:3" ht="12" customHeight="1" x14ac:dyDescent="0.25">
      <c r="A389" s="40" t="s">
        <v>457</v>
      </c>
      <c r="B389" s="43">
        <v>1607062</v>
      </c>
      <c r="C389" s="45"/>
    </row>
    <row r="390" spans="1:3" ht="12" customHeight="1" x14ac:dyDescent="0.25">
      <c r="A390" s="40" t="s">
        <v>458</v>
      </c>
      <c r="B390" s="43">
        <v>807677166</v>
      </c>
      <c r="C390" s="45"/>
    </row>
    <row r="391" spans="1:3" ht="12" customHeight="1" x14ac:dyDescent="0.25">
      <c r="A391" s="40" t="s">
        <v>459</v>
      </c>
      <c r="B391" s="43">
        <v>956466</v>
      </c>
      <c r="C391" s="45"/>
    </row>
    <row r="392" spans="1:3" ht="12" customHeight="1" x14ac:dyDescent="0.25">
      <c r="A392" s="40" t="s">
        <v>460</v>
      </c>
      <c r="B392" s="43">
        <v>64951311</v>
      </c>
      <c r="C392" s="45"/>
    </row>
    <row r="393" spans="1:3" ht="12" customHeight="1" x14ac:dyDescent="0.25">
      <c r="A393" s="40" t="s">
        <v>461</v>
      </c>
      <c r="B393" s="43">
        <v>1614431</v>
      </c>
      <c r="C393" s="45"/>
    </row>
    <row r="394" spans="1:3" ht="12" customHeight="1" x14ac:dyDescent="0.25">
      <c r="A394" s="40" t="s">
        <v>462</v>
      </c>
      <c r="B394" s="43">
        <v>17871100</v>
      </c>
      <c r="C394" s="45"/>
    </row>
    <row r="395" spans="1:3" ht="12" customHeight="1" x14ac:dyDescent="0.25">
      <c r="A395" s="40" t="s">
        <v>463</v>
      </c>
      <c r="B395" s="43">
        <v>130020455</v>
      </c>
      <c r="C395" s="45"/>
    </row>
    <row r="396" spans="1:3" ht="12" customHeight="1" x14ac:dyDescent="0.25">
      <c r="A396" s="40" t="s">
        <v>464</v>
      </c>
      <c r="B396" s="43">
        <v>1411161432</v>
      </c>
      <c r="C396" s="45"/>
    </row>
    <row r="397" spans="1:3" ht="12" customHeight="1" x14ac:dyDescent="0.25">
      <c r="A397" s="40" t="s">
        <v>465</v>
      </c>
      <c r="B397" s="43">
        <v>366394916</v>
      </c>
      <c r="C397" s="45"/>
    </row>
    <row r="398" spans="1:3" ht="12" customHeight="1" x14ac:dyDescent="0.25">
      <c r="A398" s="40" t="s">
        <v>466</v>
      </c>
      <c r="B398" s="43">
        <v>256902157</v>
      </c>
      <c r="C398" s="45"/>
    </row>
    <row r="399" spans="1:3" ht="12" customHeight="1" x14ac:dyDescent="0.25">
      <c r="A399" s="40" t="s">
        <v>467</v>
      </c>
      <c r="B399" s="43">
        <v>0</v>
      </c>
      <c r="C399" s="45"/>
    </row>
    <row r="400" spans="1:3" ht="12" customHeight="1" x14ac:dyDescent="0.25">
      <c r="A400" s="40" t="s">
        <v>468</v>
      </c>
      <c r="B400" s="43">
        <v>0</v>
      </c>
      <c r="C400" s="45"/>
    </row>
    <row r="401" spans="1:3" ht="12" customHeight="1" x14ac:dyDescent="0.25">
      <c r="A401" s="40" t="s">
        <v>469</v>
      </c>
      <c r="B401" s="43">
        <v>10000000</v>
      </c>
      <c r="C401" s="45"/>
    </row>
    <row r="402" spans="1:3" ht="12" customHeight="1" x14ac:dyDescent="0.25">
      <c r="A402" s="40" t="s">
        <v>470</v>
      </c>
      <c r="B402" s="43">
        <v>0</v>
      </c>
      <c r="C402" s="45"/>
    </row>
    <row r="403" spans="1:3" ht="12" customHeight="1" x14ac:dyDescent="0.25">
      <c r="A403" s="40" t="s">
        <v>471</v>
      </c>
      <c r="B403" s="43">
        <v>2014814995</v>
      </c>
      <c r="C403" s="45"/>
    </row>
    <row r="404" spans="1:3" ht="12" customHeight="1" x14ac:dyDescent="0.25">
      <c r="A404" s="40" t="s">
        <v>472</v>
      </c>
      <c r="B404" s="43">
        <v>604960932</v>
      </c>
      <c r="C404" s="45"/>
    </row>
    <row r="405" spans="1:3" ht="12" customHeight="1" x14ac:dyDescent="0.25">
      <c r="A405" s="40" t="s">
        <v>473</v>
      </c>
      <c r="B405" s="45">
        <v>0</v>
      </c>
      <c r="C405" s="45"/>
    </row>
    <row r="406" spans="1:3" ht="12" customHeight="1" x14ac:dyDescent="0.25">
      <c r="A406" s="41"/>
      <c r="B406" s="36"/>
      <c r="C406" s="36"/>
    </row>
    <row r="407" spans="1:3" ht="12" customHeight="1" x14ac:dyDescent="0.25">
      <c r="A407" s="41" t="s">
        <v>474</v>
      </c>
      <c r="B407" s="42" t="s">
        <v>45</v>
      </c>
      <c r="C407" s="44">
        <f>SUM(B408:B414)</f>
        <v>687386267</v>
      </c>
    </row>
    <row r="408" spans="1:3" ht="12" customHeight="1" x14ac:dyDescent="0.25">
      <c r="A408" s="40" t="s">
        <v>412</v>
      </c>
      <c r="B408" s="43">
        <v>543767093</v>
      </c>
      <c r="C408" s="45"/>
    </row>
    <row r="409" spans="1:3" ht="12" customHeight="1" x14ac:dyDescent="0.25">
      <c r="A409" s="40" t="s">
        <v>413</v>
      </c>
      <c r="B409" s="45">
        <v>33741016</v>
      </c>
      <c r="C409" s="45"/>
    </row>
    <row r="410" spans="1:3" ht="12" customHeight="1" x14ac:dyDescent="0.25">
      <c r="A410" s="40" t="s">
        <v>475</v>
      </c>
      <c r="B410" s="43">
        <v>2827261</v>
      </c>
      <c r="C410" s="45"/>
    </row>
    <row r="411" spans="1:3" ht="12" customHeight="1" x14ac:dyDescent="0.25">
      <c r="A411" s="40" t="s">
        <v>415</v>
      </c>
      <c r="B411" s="43">
        <v>62416100</v>
      </c>
      <c r="C411" s="45"/>
    </row>
    <row r="412" spans="1:3" ht="12" customHeight="1" x14ac:dyDescent="0.25">
      <c r="A412" s="40" t="s">
        <v>476</v>
      </c>
      <c r="B412" s="43">
        <v>0</v>
      </c>
      <c r="C412" s="45"/>
    </row>
    <row r="413" spans="1:3" ht="12" customHeight="1" x14ac:dyDescent="0.25">
      <c r="A413" s="40" t="s">
        <v>477</v>
      </c>
      <c r="B413" s="43">
        <v>0</v>
      </c>
      <c r="C413" s="45"/>
    </row>
    <row r="414" spans="1:3" ht="12" customHeight="1" x14ac:dyDescent="0.25">
      <c r="A414" s="40" t="s">
        <v>478</v>
      </c>
      <c r="B414" s="43">
        <v>44634797</v>
      </c>
      <c r="C414" s="45"/>
    </row>
    <row r="415" spans="1:3" ht="12" customHeight="1" x14ac:dyDescent="0.25">
      <c r="A415" s="41"/>
      <c r="B415" s="36"/>
      <c r="C415" s="36"/>
    </row>
    <row r="416" spans="1:3" ht="12" customHeight="1" x14ac:dyDescent="0.25">
      <c r="A416" s="41" t="s">
        <v>479</v>
      </c>
      <c r="B416" s="42" t="s">
        <v>45</v>
      </c>
      <c r="C416" s="44">
        <f>+C382-C384+C407</f>
        <v>102470098008</v>
      </c>
    </row>
    <row r="417" spans="1:1" ht="12" customHeight="1" x14ac:dyDescent="0.25"/>
    <row r="418" spans="1:1" ht="12" customHeight="1" x14ac:dyDescent="0.25">
      <c r="A418" s="66" t="s">
        <v>480</v>
      </c>
    </row>
  </sheetData>
  <mergeCells count="10">
    <mergeCell ref="A160:C160"/>
    <mergeCell ref="A161:C161"/>
    <mergeCell ref="A291:C291"/>
    <mergeCell ref="A317:C317"/>
    <mergeCell ref="A1:C1"/>
    <mergeCell ref="A2:C2"/>
    <mergeCell ref="A3:C3"/>
    <mergeCell ref="A130:C130"/>
    <mergeCell ref="A131:C131"/>
    <mergeCell ref="A159:C15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EF7D4-6EB4-498E-A9AC-624ED853C869}">
  <dimension ref="B1:N60"/>
  <sheetViews>
    <sheetView workbookViewId="0">
      <selection activeCell="H19" sqref="H19"/>
    </sheetView>
  </sheetViews>
  <sheetFormatPr baseColWidth="10" defaultRowHeight="15" x14ac:dyDescent="0.25"/>
  <cols>
    <col min="1" max="1" width="2.5703125" customWidth="1"/>
    <col min="2" max="2" width="68.7109375" customWidth="1"/>
    <col min="3" max="4" width="19.28515625" customWidth="1"/>
    <col min="5" max="5" width="13.7109375" bestFit="1" customWidth="1"/>
  </cols>
  <sheetData>
    <row r="1" spans="2:8" x14ac:dyDescent="0.25">
      <c r="B1" s="86" t="s">
        <v>0</v>
      </c>
      <c r="C1" s="86"/>
      <c r="D1" s="86"/>
    </row>
    <row r="2" spans="2:8" x14ac:dyDescent="0.25">
      <c r="B2" s="86" t="s">
        <v>481</v>
      </c>
      <c r="C2" s="86"/>
      <c r="D2" s="86"/>
    </row>
    <row r="3" spans="2:8" x14ac:dyDescent="0.25">
      <c r="B3" s="91" t="s">
        <v>482</v>
      </c>
      <c r="C3" s="91"/>
      <c r="D3" s="91"/>
      <c r="E3" s="78"/>
      <c r="F3" s="78"/>
      <c r="G3" s="78"/>
      <c r="H3" s="78"/>
    </row>
    <row r="4" spans="2:8" ht="15" customHeight="1" x14ac:dyDescent="0.25">
      <c r="B4" s="87" t="s">
        <v>483</v>
      </c>
      <c r="C4" s="87"/>
      <c r="D4" s="87"/>
    </row>
    <row r="5" spans="2:8" ht="11.1" customHeight="1" x14ac:dyDescent="0.25">
      <c r="B5" s="82" t="s">
        <v>170</v>
      </c>
      <c r="C5" s="82"/>
      <c r="D5" s="82"/>
    </row>
    <row r="6" spans="2:8" ht="10.5" customHeight="1" x14ac:dyDescent="0.25"/>
    <row r="7" spans="2:8" ht="44.25" customHeight="1" x14ac:dyDescent="0.25">
      <c r="B7" s="92" t="s">
        <v>484</v>
      </c>
      <c r="C7" s="92"/>
      <c r="D7" s="92"/>
      <c r="E7" s="57"/>
      <c r="F7" s="57"/>
      <c r="G7" s="57"/>
      <c r="H7" s="57"/>
    </row>
    <row r="8" spans="2:8" ht="7.5" customHeight="1" x14ac:dyDescent="0.25">
      <c r="B8" s="57" t="s">
        <v>45</v>
      </c>
      <c r="C8" s="57"/>
      <c r="D8" s="57"/>
      <c r="E8" s="57"/>
      <c r="F8" s="57"/>
      <c r="G8" s="57"/>
      <c r="H8" s="57"/>
    </row>
    <row r="9" spans="2:8" x14ac:dyDescent="0.25">
      <c r="B9" s="50" t="s">
        <v>485</v>
      </c>
      <c r="C9" s="50"/>
      <c r="D9" s="57"/>
      <c r="E9" s="57"/>
      <c r="F9" s="57"/>
      <c r="G9" s="57"/>
    </row>
    <row r="10" spans="2:8" s="39" customFormat="1" ht="6.75" customHeight="1" x14ac:dyDescent="0.25">
      <c r="B10" s="67"/>
      <c r="C10" s="67"/>
      <c r="D10"/>
      <c r="E10"/>
      <c r="F10"/>
      <c r="G10"/>
    </row>
    <row r="11" spans="2:8" s="39" customFormat="1" ht="12" x14ac:dyDescent="0.2">
      <c r="B11" s="68" t="s">
        <v>486</v>
      </c>
      <c r="C11" s="41"/>
      <c r="D11" s="69" t="s">
        <v>45</v>
      </c>
    </row>
    <row r="12" spans="2:8" s="39" customFormat="1" ht="12" x14ac:dyDescent="0.2">
      <c r="B12" s="68" t="s">
        <v>487</v>
      </c>
      <c r="C12" s="41"/>
      <c r="D12" s="38"/>
    </row>
    <row r="13" spans="2:8" s="39" customFormat="1" ht="7.5" customHeight="1" x14ac:dyDescent="0.2">
      <c r="B13" s="40"/>
      <c r="C13" s="40"/>
      <c r="D13" s="38"/>
    </row>
    <row r="14" spans="2:8" s="39" customFormat="1" ht="12" x14ac:dyDescent="0.2">
      <c r="B14" s="70" t="s">
        <v>488</v>
      </c>
      <c r="C14" s="40"/>
      <c r="D14" s="71">
        <v>16320226653</v>
      </c>
    </row>
    <row r="15" spans="2:8" s="39" customFormat="1" ht="12" hidden="1" x14ac:dyDescent="0.2">
      <c r="B15" s="70" t="s">
        <v>489</v>
      </c>
      <c r="C15" s="40"/>
      <c r="D15" s="72">
        <v>0</v>
      </c>
    </row>
    <row r="16" spans="2:8" s="39" customFormat="1" ht="12" x14ac:dyDescent="0.2">
      <c r="B16" s="41" t="s">
        <v>399</v>
      </c>
      <c r="C16" s="41"/>
      <c r="D16" s="44">
        <f>SUM(D14:D15)</f>
        <v>16320226653</v>
      </c>
    </row>
    <row r="17" spans="2:14" s="39" customFormat="1" ht="8.25" customHeight="1" x14ac:dyDescent="0.2">
      <c r="B17" s="41"/>
      <c r="C17" s="41"/>
      <c r="D17" s="44"/>
    </row>
    <row r="18" spans="2:14" s="39" customFormat="1" ht="55.5" customHeight="1" x14ac:dyDescent="0.2">
      <c r="B18" s="90" t="s">
        <v>490</v>
      </c>
      <c r="C18" s="90"/>
      <c r="D18" s="90"/>
      <c r="E18" s="79"/>
      <c r="F18" s="79"/>
      <c r="G18" s="79"/>
    </row>
    <row r="19" spans="2:14" s="39" customFormat="1" ht="54" customHeight="1" x14ac:dyDescent="0.2">
      <c r="B19" s="90" t="s">
        <v>491</v>
      </c>
      <c r="C19" s="90"/>
      <c r="D19" s="90"/>
      <c r="E19" s="73"/>
      <c r="F19" s="73"/>
      <c r="G19" s="73"/>
      <c r="H19" s="73"/>
      <c r="I19" s="73"/>
      <c r="J19" s="73"/>
      <c r="K19" s="73"/>
      <c r="L19" s="73"/>
      <c r="M19" s="73"/>
      <c r="N19" s="73"/>
    </row>
    <row r="20" spans="2:14" s="39" customFormat="1" ht="8.25" customHeight="1" x14ac:dyDescent="0.2">
      <c r="B20" s="73"/>
      <c r="C20" s="73"/>
      <c r="D20" s="73"/>
      <c r="E20" s="73"/>
      <c r="F20" s="73"/>
      <c r="G20" s="73"/>
      <c r="H20" s="73"/>
      <c r="I20" s="73"/>
      <c r="J20" s="73"/>
      <c r="K20" s="73"/>
      <c r="L20" s="73"/>
      <c r="M20" s="73"/>
      <c r="N20" s="73"/>
    </row>
    <row r="21" spans="2:14" s="39" customFormat="1" ht="12" x14ac:dyDescent="0.2">
      <c r="B21" s="68" t="s">
        <v>492</v>
      </c>
      <c r="C21" s="41"/>
      <c r="D21" s="38"/>
    </row>
    <row r="22" spans="2:14" s="39" customFormat="1" ht="12" x14ac:dyDescent="0.2">
      <c r="B22" s="70" t="s">
        <v>493</v>
      </c>
      <c r="C22" s="40"/>
      <c r="D22" s="38"/>
    </row>
    <row r="23" spans="2:14" s="39" customFormat="1" ht="12" x14ac:dyDescent="0.2">
      <c r="B23" s="70" t="s">
        <v>494</v>
      </c>
      <c r="C23" s="40"/>
      <c r="D23" s="43">
        <v>0</v>
      </c>
    </row>
    <row r="24" spans="2:14" s="39" customFormat="1" ht="12" x14ac:dyDescent="0.2">
      <c r="B24" s="70" t="s">
        <v>495</v>
      </c>
      <c r="C24" s="40"/>
      <c r="D24" s="71">
        <v>0</v>
      </c>
    </row>
    <row r="25" spans="2:14" s="39" customFormat="1" ht="12" x14ac:dyDescent="0.2">
      <c r="B25" s="41" t="s">
        <v>399</v>
      </c>
      <c r="C25" s="41"/>
      <c r="D25" s="44">
        <f>SUM(D23:D24)</f>
        <v>0</v>
      </c>
    </row>
    <row r="26" spans="2:14" s="39" customFormat="1" ht="6.75" customHeight="1" x14ac:dyDescent="0.2">
      <c r="B26" s="40"/>
      <c r="C26" s="40"/>
      <c r="D26" s="38"/>
    </row>
    <row r="27" spans="2:14" s="39" customFormat="1" ht="24.75" customHeight="1" x14ac:dyDescent="0.2">
      <c r="B27" s="89" t="s">
        <v>496</v>
      </c>
      <c r="C27" s="89"/>
      <c r="D27" s="89"/>
    </row>
    <row r="28" spans="2:14" s="39" customFormat="1" ht="4.5" customHeight="1" x14ac:dyDescent="0.2">
      <c r="B28" s="74"/>
      <c r="C28" s="74"/>
      <c r="D28" s="74"/>
    </row>
    <row r="29" spans="2:14" s="39" customFormat="1" ht="14.25" customHeight="1" x14ac:dyDescent="0.2">
      <c r="B29" s="89" t="s">
        <v>497</v>
      </c>
      <c r="C29" s="89"/>
      <c r="D29" s="89"/>
      <c r="E29" s="89"/>
      <c r="F29" s="89"/>
      <c r="G29" s="89"/>
      <c r="H29" s="89"/>
      <c r="I29" s="89"/>
      <c r="J29" s="89"/>
      <c r="K29" s="89"/>
      <c r="L29" s="89"/>
      <c r="M29" s="89"/>
      <c r="N29" s="74"/>
    </row>
    <row r="30" spans="2:14" s="39" customFormat="1" ht="14.25" customHeight="1" x14ac:dyDescent="0.2">
      <c r="B30" s="40"/>
      <c r="C30" s="40"/>
      <c r="D30" s="38"/>
    </row>
    <row r="31" spans="2:14" s="39" customFormat="1" ht="12" x14ac:dyDescent="0.2">
      <c r="B31" s="68" t="s">
        <v>498</v>
      </c>
      <c r="C31" s="41"/>
      <c r="D31" s="38"/>
    </row>
    <row r="32" spans="2:14" s="39" customFormat="1" ht="12" x14ac:dyDescent="0.2">
      <c r="B32" s="70" t="s">
        <v>499</v>
      </c>
      <c r="C32" s="40"/>
      <c r="D32" s="43">
        <v>3234324</v>
      </c>
    </row>
    <row r="33" spans="2:8" s="39" customFormat="1" ht="12" x14ac:dyDescent="0.2">
      <c r="B33" s="70" t="s">
        <v>500</v>
      </c>
      <c r="C33" s="40"/>
      <c r="D33" s="43">
        <v>9376643</v>
      </c>
    </row>
    <row r="34" spans="2:8" s="39" customFormat="1" ht="12" x14ac:dyDescent="0.2">
      <c r="B34" s="70" t="s">
        <v>501</v>
      </c>
      <c r="C34" s="40"/>
      <c r="D34" s="38"/>
    </row>
    <row r="35" spans="2:8" s="39" customFormat="1" ht="12" x14ac:dyDescent="0.2">
      <c r="B35" s="70" t="s">
        <v>502</v>
      </c>
      <c r="C35" s="40"/>
      <c r="D35" s="43">
        <v>81416645</v>
      </c>
    </row>
    <row r="36" spans="2:8" s="39" customFormat="1" ht="12" x14ac:dyDescent="0.2">
      <c r="B36" s="70" t="s">
        <v>503</v>
      </c>
      <c r="C36" s="40"/>
      <c r="D36" s="43" t="s">
        <v>45</v>
      </c>
    </row>
    <row r="37" spans="2:8" s="39" customFormat="1" ht="12" x14ac:dyDescent="0.2">
      <c r="B37" s="70" t="s">
        <v>504</v>
      </c>
      <c r="C37" s="40"/>
      <c r="D37" s="75">
        <v>987816230</v>
      </c>
    </row>
    <row r="38" spans="2:8" x14ac:dyDescent="0.25">
      <c r="B38" s="68" t="s">
        <v>399</v>
      </c>
      <c r="C38" s="41"/>
      <c r="D38" s="44">
        <f>SUM(D32:D37)</f>
        <v>1081843842</v>
      </c>
      <c r="E38" s="39"/>
      <c r="F38" s="39"/>
      <c r="G38" s="39"/>
    </row>
    <row r="39" spans="2:8" ht="10.5" customHeight="1" x14ac:dyDescent="0.25">
      <c r="B39" s="70"/>
      <c r="C39" s="40"/>
      <c r="D39" s="38"/>
      <c r="E39" s="39"/>
      <c r="F39" s="39"/>
      <c r="G39" s="39"/>
      <c r="H39" s="39"/>
    </row>
    <row r="40" spans="2:8" ht="11.1" customHeight="1" x14ac:dyDescent="0.25"/>
    <row r="41" spans="2:8" x14ac:dyDescent="0.25">
      <c r="B41" s="50" t="s">
        <v>505</v>
      </c>
      <c r="C41" s="50"/>
    </row>
    <row r="42" spans="2:8" ht="9" customHeight="1" x14ac:dyDescent="0.25">
      <c r="B42" s="50"/>
      <c r="C42" s="50"/>
    </row>
    <row r="43" spans="2:8" x14ac:dyDescent="0.25">
      <c r="B43" s="76" t="s">
        <v>506</v>
      </c>
      <c r="C43" s="76"/>
      <c r="D43" s="36"/>
      <c r="E43" s="36"/>
      <c r="F43" s="36"/>
    </row>
    <row r="44" spans="2:8" x14ac:dyDescent="0.25">
      <c r="B44" s="57" t="s">
        <v>507</v>
      </c>
      <c r="D44" s="55">
        <v>100546562853</v>
      </c>
      <c r="E44" s="36"/>
      <c r="F44" s="36"/>
    </row>
    <row r="45" spans="2:8" x14ac:dyDescent="0.25">
      <c r="B45" s="57" t="s">
        <v>508</v>
      </c>
      <c r="D45" s="55">
        <v>350000000</v>
      </c>
    </row>
    <row r="46" spans="2:8" x14ac:dyDescent="0.25">
      <c r="B46" s="57" t="s">
        <v>509</v>
      </c>
      <c r="D46" s="55">
        <v>7878520800</v>
      </c>
    </row>
    <row r="47" spans="2:8" x14ac:dyDescent="0.25">
      <c r="B47" s="57" t="s">
        <v>510</v>
      </c>
      <c r="D47" s="55">
        <v>108075083653</v>
      </c>
    </row>
    <row r="48" spans="2:8" x14ac:dyDescent="0.25">
      <c r="B48" s="57" t="s">
        <v>511</v>
      </c>
      <c r="D48" s="55">
        <v>108075083653</v>
      </c>
    </row>
    <row r="49" spans="2:5" ht="8.25" customHeight="1" x14ac:dyDescent="0.25">
      <c r="B49" s="57"/>
      <c r="C49" s="57"/>
    </row>
    <row r="50" spans="2:5" x14ac:dyDescent="0.25">
      <c r="B50" s="50" t="s">
        <v>512</v>
      </c>
      <c r="C50" s="77"/>
    </row>
    <row r="51" spans="2:5" x14ac:dyDescent="0.25">
      <c r="B51" s="57" t="s">
        <v>513</v>
      </c>
      <c r="D51" s="55">
        <v>100546562853</v>
      </c>
      <c r="E51" s="80"/>
    </row>
    <row r="52" spans="2:5" x14ac:dyDescent="0.25">
      <c r="B52" s="57" t="s">
        <v>514</v>
      </c>
      <c r="D52" s="55">
        <v>1403942018</v>
      </c>
      <c r="E52" s="80" t="s">
        <v>45</v>
      </c>
    </row>
    <row r="53" spans="2:5" x14ac:dyDescent="0.25">
      <c r="B53" s="57" t="s">
        <v>515</v>
      </c>
      <c r="D53" s="55">
        <v>8642355806</v>
      </c>
      <c r="E53" s="80"/>
    </row>
    <row r="54" spans="2:5" x14ac:dyDescent="0.25">
      <c r="B54" s="57" t="s">
        <v>516</v>
      </c>
      <c r="D54" s="55">
        <v>256679524</v>
      </c>
      <c r="E54" s="80"/>
    </row>
    <row r="55" spans="2:5" x14ac:dyDescent="0.25">
      <c r="B55" s="57" t="s">
        <v>517</v>
      </c>
      <c r="D55" s="55">
        <v>107528297117</v>
      </c>
      <c r="E55" s="80"/>
    </row>
    <row r="56" spans="2:5" x14ac:dyDescent="0.25">
      <c r="B56" s="57" t="s">
        <v>518</v>
      </c>
      <c r="D56" s="55">
        <v>107527196309</v>
      </c>
      <c r="E56" s="80"/>
    </row>
    <row r="57" spans="2:5" x14ac:dyDescent="0.25">
      <c r="B57" s="57" t="s">
        <v>519</v>
      </c>
      <c r="D57" s="55">
        <v>105947665370</v>
      </c>
      <c r="E57" s="80"/>
    </row>
    <row r="58" spans="2:5" x14ac:dyDescent="0.25">
      <c r="B58" s="57" t="s">
        <v>520</v>
      </c>
      <c r="C58" s="57"/>
    </row>
    <row r="59" spans="2:5" x14ac:dyDescent="0.25">
      <c r="B59" s="57"/>
      <c r="C59" s="57"/>
    </row>
    <row r="60" spans="2:5" x14ac:dyDescent="0.25">
      <c r="B60" s="66" t="s">
        <v>480</v>
      </c>
      <c r="C60" s="66"/>
    </row>
  </sheetData>
  <mergeCells count="13">
    <mergeCell ref="B7:D7"/>
    <mergeCell ref="B1:D1"/>
    <mergeCell ref="B2:D2"/>
    <mergeCell ref="B3:D3"/>
    <mergeCell ref="B4:D4"/>
    <mergeCell ref="B5:D5"/>
    <mergeCell ref="K29:M29"/>
    <mergeCell ref="B18:D18"/>
    <mergeCell ref="B19:D19"/>
    <mergeCell ref="B27:D27"/>
    <mergeCell ref="B29:D29"/>
    <mergeCell ref="E29:G29"/>
    <mergeCell ref="H29:J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7A6EF-CB36-4DBC-AF82-AAF7EA4A6926}">
  <dimension ref="B1:N589"/>
  <sheetViews>
    <sheetView zoomScaleNormal="100" workbookViewId="0">
      <selection activeCell="B582" sqref="B582"/>
    </sheetView>
  </sheetViews>
  <sheetFormatPr baseColWidth="10" defaultRowHeight="12" x14ac:dyDescent="0.25"/>
  <cols>
    <col min="1" max="1" width="11.42578125" style="22"/>
    <col min="2" max="2" width="144" style="22" customWidth="1"/>
    <col min="3" max="3" width="8" style="22" customWidth="1"/>
    <col min="4" max="4" width="11.42578125" style="22"/>
    <col min="5" max="5" width="14.5703125" style="22" customWidth="1"/>
    <col min="6" max="16384" width="11.42578125" style="22"/>
  </cols>
  <sheetData>
    <row r="1" spans="2:4" ht="15" x14ac:dyDescent="0.25">
      <c r="B1" s="20" t="s">
        <v>0</v>
      </c>
      <c r="C1" s="21"/>
      <c r="D1" s="21"/>
    </row>
    <row r="2" spans="2:4" ht="15" x14ac:dyDescent="0.25">
      <c r="B2" s="20" t="s">
        <v>27</v>
      </c>
      <c r="C2" s="21"/>
      <c r="D2" s="21"/>
    </row>
    <row r="3" spans="2:4" ht="15" x14ac:dyDescent="0.25">
      <c r="B3" s="20" t="s">
        <v>1</v>
      </c>
      <c r="C3" s="21"/>
      <c r="D3" s="21"/>
    </row>
    <row r="4" spans="2:4" ht="15" x14ac:dyDescent="0.25">
      <c r="B4" s="20" t="s">
        <v>100</v>
      </c>
    </row>
    <row r="5" spans="2:4" x14ac:dyDescent="0.25">
      <c r="B5" s="1"/>
    </row>
    <row r="6" spans="2:4" s="23" customFormat="1" ht="12.75" x14ac:dyDescent="0.25">
      <c r="B6" s="2" t="s">
        <v>2</v>
      </c>
    </row>
    <row r="7" spans="2:4" s="23" customFormat="1" ht="38.25" customHeight="1" x14ac:dyDescent="0.25">
      <c r="B7" s="3" t="s">
        <v>67</v>
      </c>
    </row>
    <row r="8" spans="2:4" s="23" customFormat="1" ht="58.5" customHeight="1" x14ac:dyDescent="0.25">
      <c r="B8" s="3" t="s">
        <v>3</v>
      </c>
    </row>
    <row r="9" spans="2:4" s="23" customFormat="1" ht="12.75" x14ac:dyDescent="0.25">
      <c r="B9" s="2" t="s">
        <v>105</v>
      </c>
    </row>
    <row r="10" spans="2:4" s="23" customFormat="1" ht="12.75" x14ac:dyDescent="0.25">
      <c r="B10" s="3"/>
    </row>
    <row r="11" spans="2:4" s="23" customFormat="1" ht="12.75" x14ac:dyDescent="0.25">
      <c r="B11" s="2" t="s">
        <v>87</v>
      </c>
    </row>
    <row r="12" spans="2:4" s="23" customFormat="1" ht="12.75" x14ac:dyDescent="0.25">
      <c r="B12" s="24" t="s">
        <v>106</v>
      </c>
    </row>
    <row r="13" spans="2:4" s="23" customFormat="1" ht="12.75" x14ac:dyDescent="0.25">
      <c r="B13" s="24" t="s">
        <v>107</v>
      </c>
    </row>
    <row r="14" spans="2:4" s="23" customFormat="1" ht="12.75" x14ac:dyDescent="0.25">
      <c r="B14" s="24" t="s">
        <v>108</v>
      </c>
    </row>
    <row r="15" spans="2:4" s="23" customFormat="1" ht="12.75" x14ac:dyDescent="0.25">
      <c r="B15" s="2" t="s">
        <v>88</v>
      </c>
    </row>
    <row r="16" spans="2:4" s="23" customFormat="1" ht="12.75" x14ac:dyDescent="0.25">
      <c r="B16" s="24" t="s">
        <v>89</v>
      </c>
    </row>
    <row r="17" spans="2:2" s="23" customFormat="1" ht="25.5" x14ac:dyDescent="0.25">
      <c r="B17" s="24" t="s">
        <v>109</v>
      </c>
    </row>
    <row r="18" spans="2:2" s="23" customFormat="1" ht="12.75" x14ac:dyDescent="0.25">
      <c r="B18" s="2" t="s">
        <v>91</v>
      </c>
    </row>
    <row r="19" spans="2:2" s="23" customFormat="1" ht="12.75" x14ac:dyDescent="0.25">
      <c r="B19" s="24" t="s">
        <v>110</v>
      </c>
    </row>
    <row r="20" spans="2:2" s="23" customFormat="1" ht="12.75" x14ac:dyDescent="0.25">
      <c r="B20" s="24" t="s">
        <v>90</v>
      </c>
    </row>
    <row r="21" spans="2:2" s="23" customFormat="1" ht="12.75" x14ac:dyDescent="0.25">
      <c r="B21" s="24" t="s">
        <v>111</v>
      </c>
    </row>
    <row r="22" spans="2:2" s="23" customFormat="1" ht="12.75" x14ac:dyDescent="0.25">
      <c r="B22" s="3"/>
    </row>
    <row r="23" spans="2:2" s="23" customFormat="1" ht="12.75" x14ac:dyDescent="0.25">
      <c r="B23" s="5" t="s">
        <v>92</v>
      </c>
    </row>
    <row r="24" spans="2:2" s="23" customFormat="1" ht="12.75" x14ac:dyDescent="0.25">
      <c r="B24" s="3"/>
    </row>
    <row r="25" spans="2:2" s="23" customFormat="1" ht="48.75" customHeight="1" x14ac:dyDescent="0.25">
      <c r="B25" s="25" t="s">
        <v>118</v>
      </c>
    </row>
    <row r="26" spans="2:2" s="23" customFormat="1" ht="44.25" customHeight="1" x14ac:dyDescent="0.25">
      <c r="B26" s="27" t="s">
        <v>116</v>
      </c>
    </row>
    <row r="27" spans="2:2" s="23" customFormat="1" ht="109.5" customHeight="1" x14ac:dyDescent="0.25">
      <c r="B27" s="13" t="s">
        <v>117</v>
      </c>
    </row>
    <row r="28" spans="2:2" s="23" customFormat="1" ht="48.75" customHeight="1" x14ac:dyDescent="0.25">
      <c r="B28" s="25" t="s">
        <v>112</v>
      </c>
    </row>
    <row r="29" spans="2:2" s="23" customFormat="1" ht="27.75" customHeight="1" x14ac:dyDescent="0.25">
      <c r="B29" s="25" t="s">
        <v>113</v>
      </c>
    </row>
    <row r="30" spans="2:2" s="23" customFormat="1" ht="67.5" customHeight="1" x14ac:dyDescent="0.25">
      <c r="B30" s="25" t="s">
        <v>119</v>
      </c>
    </row>
    <row r="31" spans="2:2" s="23" customFormat="1" ht="38.25" customHeight="1" x14ac:dyDescent="0.25">
      <c r="B31" s="25" t="s">
        <v>114</v>
      </c>
    </row>
    <row r="32" spans="2:2" s="23" customFormat="1" ht="60.75" customHeight="1" x14ac:dyDescent="0.25">
      <c r="B32" s="34" t="s">
        <v>115</v>
      </c>
    </row>
    <row r="33" spans="2:2" s="23" customFormat="1" ht="12.75" x14ac:dyDescent="0.25">
      <c r="B33" s="5" t="s">
        <v>93</v>
      </c>
    </row>
    <row r="34" spans="2:2" s="23" customFormat="1" ht="15" customHeight="1" x14ac:dyDescent="0.25">
      <c r="B34" s="3"/>
    </row>
    <row r="35" spans="2:2" s="23" customFormat="1" ht="12.75" x14ac:dyDescent="0.25">
      <c r="B35" s="18" t="s">
        <v>120</v>
      </c>
    </row>
    <row r="36" spans="2:2" s="23" customFormat="1" ht="12.75" x14ac:dyDescent="0.25">
      <c r="B36" s="3"/>
    </row>
    <row r="37" spans="2:2" s="23" customFormat="1" ht="48" customHeight="1" x14ac:dyDescent="0.25">
      <c r="B37" s="26" t="s">
        <v>121</v>
      </c>
    </row>
    <row r="38" spans="2:2" s="23" customFormat="1" ht="55.5" customHeight="1" x14ac:dyDescent="0.25">
      <c r="B38" s="26" t="s">
        <v>122</v>
      </c>
    </row>
    <row r="39" spans="2:2" s="23" customFormat="1" ht="12.75" x14ac:dyDescent="0.25">
      <c r="B39" s="26"/>
    </row>
    <row r="40" spans="2:2" s="23" customFormat="1" ht="48" customHeight="1" x14ac:dyDescent="0.25">
      <c r="B40" s="26" t="s">
        <v>123</v>
      </c>
    </row>
    <row r="41" spans="2:2" s="23" customFormat="1" ht="61.5" customHeight="1" x14ac:dyDescent="0.25">
      <c r="B41" s="26" t="s">
        <v>124</v>
      </c>
    </row>
    <row r="42" spans="2:2" s="23" customFormat="1" ht="12.75" x14ac:dyDescent="0.25">
      <c r="B42" s="3"/>
    </row>
    <row r="43" spans="2:2" s="23" customFormat="1" ht="12.75" x14ac:dyDescent="0.25">
      <c r="B43" s="3"/>
    </row>
    <row r="44" spans="2:2" s="23" customFormat="1" ht="12.75" x14ac:dyDescent="0.25">
      <c r="B44" s="3"/>
    </row>
    <row r="45" spans="2:2" s="23" customFormat="1" ht="12.75" x14ac:dyDescent="0.25">
      <c r="B45" s="3"/>
    </row>
    <row r="46" spans="2:2" s="23" customFormat="1" ht="12.75" x14ac:dyDescent="0.25">
      <c r="B46" s="3"/>
    </row>
    <row r="47" spans="2:2" s="23" customFormat="1" ht="12.75" x14ac:dyDescent="0.25">
      <c r="B47" s="3"/>
    </row>
    <row r="48" spans="2:2" s="23" customFormat="1" ht="12.75" x14ac:dyDescent="0.25">
      <c r="B48" s="3"/>
    </row>
    <row r="49" spans="2:2" s="23" customFormat="1" ht="12.75" x14ac:dyDescent="0.25">
      <c r="B49" s="3"/>
    </row>
    <row r="50" spans="2:2" s="23" customFormat="1" ht="12.75" x14ac:dyDescent="0.25">
      <c r="B50" s="3"/>
    </row>
    <row r="51" spans="2:2" s="23" customFormat="1" ht="12.75" x14ac:dyDescent="0.25">
      <c r="B51" s="3"/>
    </row>
    <row r="52" spans="2:2" s="23" customFormat="1" ht="12.75" x14ac:dyDescent="0.25">
      <c r="B52" s="3"/>
    </row>
    <row r="53" spans="2:2" s="23" customFormat="1" ht="12.75" x14ac:dyDescent="0.25">
      <c r="B53" s="3"/>
    </row>
    <row r="54" spans="2:2" s="23" customFormat="1" ht="12.75" x14ac:dyDescent="0.25">
      <c r="B54" s="3"/>
    </row>
    <row r="55" spans="2:2" s="23" customFormat="1" ht="12.75" x14ac:dyDescent="0.25">
      <c r="B55" s="3"/>
    </row>
    <row r="56" spans="2:2" s="23" customFormat="1" ht="12.75" x14ac:dyDescent="0.25">
      <c r="B56" s="3"/>
    </row>
    <row r="57" spans="2:2" s="23" customFormat="1" ht="12.75" x14ac:dyDescent="0.25">
      <c r="B57" s="3"/>
    </row>
    <row r="58" spans="2:2" s="23" customFormat="1" ht="55.5" customHeight="1" x14ac:dyDescent="0.25">
      <c r="B58" s="3" t="s">
        <v>45</v>
      </c>
    </row>
    <row r="59" spans="2:2" s="23" customFormat="1" ht="12.75" x14ac:dyDescent="0.25">
      <c r="B59" s="3"/>
    </row>
    <row r="60" spans="2:2" s="23" customFormat="1" ht="12.75" x14ac:dyDescent="0.25">
      <c r="B60" s="3"/>
    </row>
    <row r="61" spans="2:2" s="23" customFormat="1" ht="12.75" x14ac:dyDescent="0.25">
      <c r="B61" s="3"/>
    </row>
    <row r="62" spans="2:2" s="23" customFormat="1" ht="27.75" customHeight="1" x14ac:dyDescent="0.25">
      <c r="B62" s="26" t="s">
        <v>125</v>
      </c>
    </row>
    <row r="63" spans="2:2" s="23" customFormat="1" ht="12.75" x14ac:dyDescent="0.25">
      <c r="B63" s="26"/>
    </row>
    <row r="64" spans="2:2" s="23" customFormat="1" ht="37.5" customHeight="1" x14ac:dyDescent="0.25">
      <c r="B64" s="26" t="s">
        <v>126</v>
      </c>
    </row>
    <row r="65" spans="2:2" s="23" customFormat="1" ht="12.75" x14ac:dyDescent="0.25">
      <c r="B65" s="3"/>
    </row>
    <row r="66" spans="2:2" s="23" customFormat="1" ht="12.75" x14ac:dyDescent="0.25">
      <c r="B66" s="3"/>
    </row>
    <row r="67" spans="2:2" s="23" customFormat="1" ht="12.75" x14ac:dyDescent="0.25">
      <c r="B67" s="29" t="s">
        <v>127</v>
      </c>
    </row>
    <row r="68" spans="2:2" s="23" customFormat="1" ht="12.75" x14ac:dyDescent="0.25">
      <c r="B68" s="3"/>
    </row>
    <row r="69" spans="2:2" s="23" customFormat="1" ht="73.5" customHeight="1" x14ac:dyDescent="0.25">
      <c r="B69" s="26" t="s">
        <v>128</v>
      </c>
    </row>
    <row r="70" spans="2:2" s="23" customFormat="1" ht="12.75" x14ac:dyDescent="0.25">
      <c r="B70" s="3"/>
    </row>
    <row r="71" spans="2:2" s="23" customFormat="1" ht="12.75" x14ac:dyDescent="0.25">
      <c r="B71" s="3"/>
    </row>
    <row r="72" spans="2:2" s="23" customFormat="1" ht="12.75" x14ac:dyDescent="0.25">
      <c r="B72" s="3"/>
    </row>
    <row r="73" spans="2:2" s="23" customFormat="1" ht="12.75" x14ac:dyDescent="0.25">
      <c r="B73" s="3"/>
    </row>
    <row r="74" spans="2:2" s="23" customFormat="1" ht="12.75" x14ac:dyDescent="0.25">
      <c r="B74" s="3"/>
    </row>
    <row r="75" spans="2:2" s="23" customFormat="1" ht="12.75" x14ac:dyDescent="0.25">
      <c r="B75" s="3"/>
    </row>
    <row r="76" spans="2:2" s="23" customFormat="1" ht="12.75" x14ac:dyDescent="0.25">
      <c r="B76" s="3"/>
    </row>
    <row r="77" spans="2:2" s="23" customFormat="1" ht="12.75" x14ac:dyDescent="0.25">
      <c r="B77" s="3"/>
    </row>
    <row r="78" spans="2:2" s="23" customFormat="1" ht="12.75" x14ac:dyDescent="0.25">
      <c r="B78" s="3"/>
    </row>
    <row r="79" spans="2:2" s="23" customFormat="1" ht="12.75" x14ac:dyDescent="0.25">
      <c r="B79" s="3"/>
    </row>
    <row r="80" spans="2:2" s="23" customFormat="1" ht="12.75" x14ac:dyDescent="0.25">
      <c r="B80" s="3"/>
    </row>
    <row r="81" spans="2:2" s="23" customFormat="1" ht="56.25" customHeight="1" x14ac:dyDescent="0.25">
      <c r="B81" s="3" t="s">
        <v>45</v>
      </c>
    </row>
    <row r="82" spans="2:2" s="23" customFormat="1" ht="28.5" customHeight="1" x14ac:dyDescent="0.25">
      <c r="B82" s="3" t="s">
        <v>45</v>
      </c>
    </row>
    <row r="83" spans="2:2" s="23" customFormat="1" ht="24.75" customHeight="1" x14ac:dyDescent="0.25">
      <c r="B83" s="3" t="s">
        <v>45</v>
      </c>
    </row>
    <row r="84" spans="2:2" s="23" customFormat="1" ht="12.75" x14ac:dyDescent="0.25">
      <c r="B84" s="3"/>
    </row>
    <row r="85" spans="2:2" s="23" customFormat="1" ht="12.75" x14ac:dyDescent="0.25">
      <c r="B85" s="3"/>
    </row>
    <row r="86" spans="2:2" s="23" customFormat="1" ht="12.75" x14ac:dyDescent="0.25">
      <c r="B86" s="3"/>
    </row>
    <row r="87" spans="2:2" s="23" customFormat="1" ht="12.75" x14ac:dyDescent="0.25">
      <c r="B87" s="3"/>
    </row>
    <row r="88" spans="2:2" s="23" customFormat="1" ht="12.75" x14ac:dyDescent="0.25">
      <c r="B88" s="3"/>
    </row>
    <row r="89" spans="2:2" s="23" customFormat="1" ht="12.75" x14ac:dyDescent="0.25">
      <c r="B89" s="3"/>
    </row>
    <row r="90" spans="2:2" s="23" customFormat="1" ht="12.75" x14ac:dyDescent="0.25">
      <c r="B90" s="3"/>
    </row>
    <row r="91" spans="2:2" s="23" customFormat="1" ht="45.75" customHeight="1" x14ac:dyDescent="0.25">
      <c r="B91" s="26" t="s">
        <v>129</v>
      </c>
    </row>
    <row r="92" spans="2:2" s="23" customFormat="1" ht="12.75" x14ac:dyDescent="0.25">
      <c r="B92" s="26"/>
    </row>
    <row r="93" spans="2:2" s="23" customFormat="1" ht="48.75" customHeight="1" x14ac:dyDescent="0.25">
      <c r="B93" s="26" t="s">
        <v>130</v>
      </c>
    </row>
    <row r="94" spans="2:2" s="23" customFormat="1" ht="21" customHeight="1" x14ac:dyDescent="0.25">
      <c r="B94" s="3"/>
    </row>
    <row r="95" spans="2:2" s="23" customFormat="1" ht="33.75" customHeight="1" x14ac:dyDescent="0.25">
      <c r="B95" s="3"/>
    </row>
    <row r="96" spans="2:2" s="23" customFormat="1" ht="12.75" x14ac:dyDescent="0.25">
      <c r="B96" s="28" t="s">
        <v>131</v>
      </c>
    </row>
    <row r="97" spans="2:2" s="23" customFormat="1" ht="12.75" x14ac:dyDescent="0.25">
      <c r="B97" s="28"/>
    </row>
    <row r="98" spans="2:2" s="23" customFormat="1" ht="57" customHeight="1" x14ac:dyDescent="0.25">
      <c r="B98" s="26" t="s">
        <v>132</v>
      </c>
    </row>
    <row r="99" spans="2:2" s="23" customFormat="1" ht="12.75" x14ac:dyDescent="0.25">
      <c r="B99" s="26"/>
    </row>
    <row r="100" spans="2:2" s="23" customFormat="1" ht="45.75" customHeight="1" x14ac:dyDescent="0.25">
      <c r="B100" s="27" t="s">
        <v>133</v>
      </c>
    </row>
    <row r="101" spans="2:2" s="23" customFormat="1" ht="12.75" x14ac:dyDescent="0.25">
      <c r="B101" s="3"/>
    </row>
    <row r="102" spans="2:2" s="23" customFormat="1" ht="12.75" x14ac:dyDescent="0.25">
      <c r="B102" s="3"/>
    </row>
    <row r="103" spans="2:2" s="23" customFormat="1" ht="12.75" x14ac:dyDescent="0.25">
      <c r="B103" s="3"/>
    </row>
    <row r="104" spans="2:2" s="23" customFormat="1" ht="12.75" x14ac:dyDescent="0.25">
      <c r="B104" s="3"/>
    </row>
    <row r="105" spans="2:2" s="23" customFormat="1" ht="12.75" x14ac:dyDescent="0.25">
      <c r="B105" s="3"/>
    </row>
    <row r="106" spans="2:2" s="23" customFormat="1" ht="12.75" x14ac:dyDescent="0.25">
      <c r="B106" s="3"/>
    </row>
    <row r="107" spans="2:2" s="23" customFormat="1" ht="12.75" x14ac:dyDescent="0.25">
      <c r="B107" s="3"/>
    </row>
    <row r="108" spans="2:2" s="23" customFormat="1" ht="12.75" x14ac:dyDescent="0.25">
      <c r="B108" s="3"/>
    </row>
    <row r="109" spans="2:2" s="23" customFormat="1" ht="12.75" x14ac:dyDescent="0.25">
      <c r="B109" s="3"/>
    </row>
    <row r="110" spans="2:2" s="23" customFormat="1" ht="12.75" x14ac:dyDescent="0.25">
      <c r="B110" s="3"/>
    </row>
    <row r="111" spans="2:2" s="23" customFormat="1" ht="12.75" x14ac:dyDescent="0.25">
      <c r="B111" s="3"/>
    </row>
    <row r="112" spans="2:2" s="23" customFormat="1" ht="12.75" x14ac:dyDescent="0.25">
      <c r="B112" s="3"/>
    </row>
    <row r="113" spans="2:2" s="23" customFormat="1" ht="12.75" x14ac:dyDescent="0.25">
      <c r="B113" s="3"/>
    </row>
    <row r="114" spans="2:2" s="23" customFormat="1" ht="50.25" customHeight="1" x14ac:dyDescent="0.25">
      <c r="B114" s="3" t="s">
        <v>45</v>
      </c>
    </row>
    <row r="115" spans="2:2" s="23" customFormat="1" ht="21" customHeight="1" x14ac:dyDescent="0.25">
      <c r="B115" s="3" t="s">
        <v>45</v>
      </c>
    </row>
    <row r="116" spans="2:2" s="23" customFormat="1" ht="12.75" x14ac:dyDescent="0.25">
      <c r="B116" s="3"/>
    </row>
    <row r="117" spans="2:2" s="23" customFormat="1" ht="12.75" x14ac:dyDescent="0.25">
      <c r="B117" s="3" t="s">
        <v>45</v>
      </c>
    </row>
    <row r="118" spans="2:2" s="23" customFormat="1" ht="12.75" x14ac:dyDescent="0.25">
      <c r="B118" s="3"/>
    </row>
    <row r="119" spans="2:2" s="23" customFormat="1" ht="12.75" x14ac:dyDescent="0.25">
      <c r="B119" s="3"/>
    </row>
    <row r="120" spans="2:2" s="23" customFormat="1" ht="27" customHeight="1" x14ac:dyDescent="0.25">
      <c r="B120" s="3"/>
    </row>
    <row r="121" spans="2:2" s="23" customFormat="1" ht="50.25" customHeight="1" x14ac:dyDescent="0.25">
      <c r="B121" s="26" t="s">
        <v>134</v>
      </c>
    </row>
    <row r="122" spans="2:2" s="23" customFormat="1" ht="12.75" x14ac:dyDescent="0.25">
      <c r="B122" s="3"/>
    </row>
    <row r="123" spans="2:2" s="23" customFormat="1" ht="12.75" x14ac:dyDescent="0.25">
      <c r="B123" s="3"/>
    </row>
    <row r="124" spans="2:2" s="23" customFormat="1" ht="12.75" x14ac:dyDescent="0.25">
      <c r="B124" s="5" t="s">
        <v>94</v>
      </c>
    </row>
    <row r="125" spans="2:2" s="23" customFormat="1" ht="12.75" x14ac:dyDescent="0.25">
      <c r="B125" s="5"/>
    </row>
    <row r="126" spans="2:2" s="23" customFormat="1" ht="12.75" x14ac:dyDescent="0.25">
      <c r="B126" s="29" t="s">
        <v>135</v>
      </c>
    </row>
    <row r="127" spans="2:2" s="23" customFormat="1" ht="39" customHeight="1" x14ac:dyDescent="0.25">
      <c r="B127" s="27" t="s">
        <v>137</v>
      </c>
    </row>
    <row r="128" spans="2:2" s="23" customFormat="1" ht="12.75" x14ac:dyDescent="0.25">
      <c r="B128" s="27"/>
    </row>
    <row r="129" spans="2:2" s="23" customFormat="1" ht="36.75" customHeight="1" x14ac:dyDescent="0.25">
      <c r="B129" s="26" t="s">
        <v>136</v>
      </c>
    </row>
    <row r="130" spans="2:2" s="23" customFormat="1" ht="12.75" x14ac:dyDescent="0.25">
      <c r="B130" s="26"/>
    </row>
    <row r="131" spans="2:2" s="23" customFormat="1" ht="42.75" customHeight="1" x14ac:dyDescent="0.25">
      <c r="B131" s="26" t="s">
        <v>138</v>
      </c>
    </row>
    <row r="132" spans="2:2" s="23" customFormat="1" ht="23.25" customHeight="1" x14ac:dyDescent="0.25">
      <c r="B132" s="3"/>
    </row>
    <row r="133" spans="2:2" s="23" customFormat="1" ht="12.75" x14ac:dyDescent="0.25">
      <c r="B133" s="30" t="s">
        <v>139</v>
      </c>
    </row>
    <row r="134" spans="2:2" s="23" customFormat="1" ht="48" customHeight="1" x14ac:dyDescent="0.25">
      <c r="B134" s="26" t="s">
        <v>140</v>
      </c>
    </row>
    <row r="135" spans="2:2" s="23" customFormat="1" ht="33" customHeight="1" x14ac:dyDescent="0.25">
      <c r="B135" s="26" t="s">
        <v>141</v>
      </c>
    </row>
    <row r="136" spans="2:2" s="23" customFormat="1" ht="12.75" x14ac:dyDescent="0.25">
      <c r="B136" s="3"/>
    </row>
    <row r="137" spans="2:2" s="23" customFormat="1" ht="12.75" x14ac:dyDescent="0.25">
      <c r="B137" s="31" t="s">
        <v>142</v>
      </c>
    </row>
    <row r="138" spans="2:2" s="23" customFormat="1" ht="12.75" x14ac:dyDescent="0.25">
      <c r="B138" s="27" t="s">
        <v>143</v>
      </c>
    </row>
    <row r="139" spans="2:2" s="23" customFormat="1" ht="33" customHeight="1" x14ac:dyDescent="0.25">
      <c r="B139" s="27" t="s">
        <v>144</v>
      </c>
    </row>
    <row r="140" spans="2:2" s="23" customFormat="1" ht="12.75" x14ac:dyDescent="0.25">
      <c r="B140" s="27"/>
    </row>
    <row r="141" spans="2:2" s="23" customFormat="1" ht="45.75" customHeight="1" x14ac:dyDescent="0.25">
      <c r="B141" s="27" t="s">
        <v>145</v>
      </c>
    </row>
    <row r="142" spans="2:2" s="23" customFormat="1" ht="12.75" x14ac:dyDescent="0.25">
      <c r="B142" s="3"/>
    </row>
    <row r="143" spans="2:2" s="23" customFormat="1" ht="12.75" x14ac:dyDescent="0.25">
      <c r="B143" s="30" t="s">
        <v>146</v>
      </c>
    </row>
    <row r="144" spans="2:2" s="23" customFormat="1" ht="44.25" customHeight="1" x14ac:dyDescent="0.25">
      <c r="B144" s="27" t="s">
        <v>147</v>
      </c>
    </row>
    <row r="145" spans="2:2" s="23" customFormat="1" ht="12.75" x14ac:dyDescent="0.25">
      <c r="B145" s="27"/>
    </row>
    <row r="146" spans="2:2" s="23" customFormat="1" ht="39.75" customHeight="1" x14ac:dyDescent="0.25">
      <c r="B146" s="27" t="s">
        <v>148</v>
      </c>
    </row>
    <row r="147" spans="2:2" s="23" customFormat="1" ht="12.75" x14ac:dyDescent="0.25">
      <c r="B147" s="3"/>
    </row>
    <row r="148" spans="2:2" s="23" customFormat="1" ht="12.75" x14ac:dyDescent="0.25">
      <c r="B148" s="30" t="s">
        <v>149</v>
      </c>
    </row>
    <row r="149" spans="2:2" s="23" customFormat="1" ht="36" customHeight="1" x14ac:dyDescent="0.25">
      <c r="B149" s="27" t="s">
        <v>156</v>
      </c>
    </row>
    <row r="150" spans="2:2" s="23" customFormat="1" ht="12.75" x14ac:dyDescent="0.25">
      <c r="B150" s="27"/>
    </row>
    <row r="151" spans="2:2" s="23" customFormat="1" ht="33" customHeight="1" x14ac:dyDescent="0.25">
      <c r="B151" s="27" t="s">
        <v>150</v>
      </c>
    </row>
    <row r="152" spans="2:2" s="23" customFormat="1" ht="12.75" x14ac:dyDescent="0.25">
      <c r="B152" s="3"/>
    </row>
    <row r="153" spans="2:2" s="23" customFormat="1" ht="12.75" x14ac:dyDescent="0.25">
      <c r="B153" s="29" t="s">
        <v>151</v>
      </c>
    </row>
    <row r="154" spans="2:2" s="23" customFormat="1" ht="38.25" customHeight="1" x14ac:dyDescent="0.25">
      <c r="B154" s="26" t="s">
        <v>152</v>
      </c>
    </row>
    <row r="155" spans="2:2" s="23" customFormat="1" ht="12.75" x14ac:dyDescent="0.25">
      <c r="B155" s="26"/>
    </row>
    <row r="156" spans="2:2" s="23" customFormat="1" ht="26.25" customHeight="1" x14ac:dyDescent="0.25">
      <c r="B156" s="26" t="s">
        <v>153</v>
      </c>
    </row>
    <row r="157" spans="2:2" s="23" customFormat="1" ht="12.75" x14ac:dyDescent="0.25">
      <c r="B157" s="26"/>
    </row>
    <row r="158" spans="2:2" s="23" customFormat="1" ht="56.25" customHeight="1" x14ac:dyDescent="0.25">
      <c r="B158" s="26" t="s">
        <v>154</v>
      </c>
    </row>
    <row r="159" spans="2:2" s="23" customFormat="1" ht="12.75" x14ac:dyDescent="0.25">
      <c r="B159" s="3"/>
    </row>
    <row r="160" spans="2:2" s="23" customFormat="1" ht="12.75" x14ac:dyDescent="0.25">
      <c r="B160" s="3"/>
    </row>
    <row r="161" spans="2:2" s="23" customFormat="1" ht="12.75" x14ac:dyDescent="0.25">
      <c r="B161" s="3"/>
    </row>
    <row r="162" spans="2:2" s="23" customFormat="1" ht="12.75" x14ac:dyDescent="0.25">
      <c r="B162" s="3"/>
    </row>
    <row r="163" spans="2:2" s="23" customFormat="1" ht="12.75" x14ac:dyDescent="0.25">
      <c r="B163" s="3"/>
    </row>
    <row r="164" spans="2:2" s="23" customFormat="1" ht="12.75" x14ac:dyDescent="0.25">
      <c r="B164" s="3"/>
    </row>
    <row r="165" spans="2:2" s="23" customFormat="1" ht="12.75" x14ac:dyDescent="0.25">
      <c r="B165" s="3"/>
    </row>
    <row r="166" spans="2:2" s="23" customFormat="1" ht="12.75" x14ac:dyDescent="0.25">
      <c r="B166" s="3"/>
    </row>
    <row r="167" spans="2:2" s="23" customFormat="1" ht="12.75" x14ac:dyDescent="0.25">
      <c r="B167" s="3"/>
    </row>
    <row r="168" spans="2:2" s="23" customFormat="1" ht="12.75" x14ac:dyDescent="0.25">
      <c r="B168" s="3"/>
    </row>
    <row r="169" spans="2:2" s="23" customFormat="1" ht="12.75" x14ac:dyDescent="0.25">
      <c r="B169" s="3"/>
    </row>
    <row r="170" spans="2:2" s="23" customFormat="1" ht="12.75" x14ac:dyDescent="0.25">
      <c r="B170" s="3"/>
    </row>
    <row r="171" spans="2:2" s="23" customFormat="1" ht="12.75" x14ac:dyDescent="0.25">
      <c r="B171" s="3"/>
    </row>
    <row r="172" spans="2:2" s="23" customFormat="1" ht="12.75" x14ac:dyDescent="0.25">
      <c r="B172" s="3"/>
    </row>
    <row r="173" spans="2:2" s="23" customFormat="1" ht="12.75" x14ac:dyDescent="0.25">
      <c r="B173" s="3"/>
    </row>
    <row r="174" spans="2:2" s="23" customFormat="1" ht="12.75" x14ac:dyDescent="0.25">
      <c r="B174" s="3"/>
    </row>
    <row r="175" spans="2:2" s="23" customFormat="1" ht="12.75" x14ac:dyDescent="0.25">
      <c r="B175" s="3"/>
    </row>
    <row r="176" spans="2:2" s="23" customFormat="1" ht="12.75" x14ac:dyDescent="0.25">
      <c r="B176" s="3"/>
    </row>
    <row r="177" spans="2:2" s="23" customFormat="1" ht="12.75" x14ac:dyDescent="0.25">
      <c r="B177" s="3"/>
    </row>
    <row r="178" spans="2:2" s="23" customFormat="1" ht="12.75" x14ac:dyDescent="0.25">
      <c r="B178" s="3" t="s">
        <v>45</v>
      </c>
    </row>
    <row r="179" spans="2:2" s="23" customFormat="1" ht="12.75" x14ac:dyDescent="0.25">
      <c r="B179" s="3"/>
    </row>
    <row r="180" spans="2:2" s="23" customFormat="1" ht="31.5" customHeight="1" x14ac:dyDescent="0.25">
      <c r="B180" s="3"/>
    </row>
    <row r="181" spans="2:2" s="23" customFormat="1" ht="42.75" customHeight="1" x14ac:dyDescent="0.25">
      <c r="B181" s="26" t="s">
        <v>155</v>
      </c>
    </row>
    <row r="182" spans="2:2" s="23" customFormat="1" ht="12.75" x14ac:dyDescent="0.25">
      <c r="B182" s="5" t="s">
        <v>157</v>
      </c>
    </row>
    <row r="183" spans="2:2" s="23" customFormat="1" ht="42" customHeight="1" x14ac:dyDescent="0.25">
      <c r="B183" s="26" t="s">
        <v>158</v>
      </c>
    </row>
    <row r="184" spans="2:2" s="23" customFormat="1" ht="45" customHeight="1" x14ac:dyDescent="0.25">
      <c r="B184" s="26" t="s">
        <v>159</v>
      </c>
    </row>
    <row r="185" spans="2:2" s="23" customFormat="1" ht="10.5" customHeight="1" x14ac:dyDescent="0.25">
      <c r="B185" s="26"/>
    </row>
    <row r="186" spans="2:2" s="23" customFormat="1" ht="12.75" x14ac:dyDescent="0.25">
      <c r="B186" s="3"/>
    </row>
    <row r="187" spans="2:2" s="23" customFormat="1" ht="12.75" x14ac:dyDescent="0.25">
      <c r="B187" s="3"/>
    </row>
    <row r="188" spans="2:2" s="23" customFormat="1" ht="12.75" x14ac:dyDescent="0.25">
      <c r="B188" s="3"/>
    </row>
    <row r="189" spans="2:2" s="23" customFormat="1" ht="12.75" x14ac:dyDescent="0.25">
      <c r="B189" s="3"/>
    </row>
    <row r="190" spans="2:2" s="23" customFormat="1" ht="12.75" x14ac:dyDescent="0.25">
      <c r="B190" s="3"/>
    </row>
    <row r="191" spans="2:2" s="23" customFormat="1" ht="12.75" x14ac:dyDescent="0.25">
      <c r="B191" s="3"/>
    </row>
    <row r="192" spans="2:2" s="23" customFormat="1" ht="12.75" x14ac:dyDescent="0.25">
      <c r="B192" s="3"/>
    </row>
    <row r="193" spans="2:2" s="23" customFormat="1" ht="12.75" x14ac:dyDescent="0.25">
      <c r="B193" s="3"/>
    </row>
    <row r="194" spans="2:2" s="23" customFormat="1" ht="12.75" x14ac:dyDescent="0.25">
      <c r="B194" s="3"/>
    </row>
    <row r="195" spans="2:2" s="23" customFormat="1" ht="12.75" x14ac:dyDescent="0.25">
      <c r="B195" s="3"/>
    </row>
    <row r="196" spans="2:2" s="23" customFormat="1" ht="12.75" x14ac:dyDescent="0.25">
      <c r="B196" s="3"/>
    </row>
    <row r="197" spans="2:2" s="23" customFormat="1" ht="12.75" x14ac:dyDescent="0.25">
      <c r="B197" s="3"/>
    </row>
    <row r="198" spans="2:2" s="23" customFormat="1" ht="12.75" x14ac:dyDescent="0.25">
      <c r="B198" s="3"/>
    </row>
    <row r="199" spans="2:2" s="23" customFormat="1" ht="12.75" x14ac:dyDescent="0.25">
      <c r="B199" s="3"/>
    </row>
    <row r="200" spans="2:2" s="23" customFormat="1" ht="12.75" x14ac:dyDescent="0.25">
      <c r="B200" s="3"/>
    </row>
    <row r="201" spans="2:2" s="23" customFormat="1" ht="12.75" x14ac:dyDescent="0.25">
      <c r="B201" s="3"/>
    </row>
    <row r="202" spans="2:2" s="23" customFormat="1" ht="12.75" x14ac:dyDescent="0.25">
      <c r="B202" s="3"/>
    </row>
    <row r="203" spans="2:2" s="23" customFormat="1" ht="12.75" x14ac:dyDescent="0.25">
      <c r="B203" s="3"/>
    </row>
    <row r="204" spans="2:2" s="23" customFormat="1" ht="12.75" x14ac:dyDescent="0.25">
      <c r="B204" s="3"/>
    </row>
    <row r="205" spans="2:2" s="23" customFormat="1" ht="12.75" x14ac:dyDescent="0.25">
      <c r="B205" s="3"/>
    </row>
    <row r="206" spans="2:2" s="23" customFormat="1" ht="12.75" x14ac:dyDescent="0.25">
      <c r="B206" s="3"/>
    </row>
    <row r="207" spans="2:2" s="23" customFormat="1" ht="12.75" x14ac:dyDescent="0.25">
      <c r="B207" s="3"/>
    </row>
    <row r="208" spans="2:2" s="23" customFormat="1" ht="12.75" x14ac:dyDescent="0.25">
      <c r="B208" s="3"/>
    </row>
    <row r="209" spans="2:2" s="23" customFormat="1" ht="12.75" x14ac:dyDescent="0.25">
      <c r="B209" s="3"/>
    </row>
    <row r="210" spans="2:2" s="23" customFormat="1" ht="12.75" x14ac:dyDescent="0.25">
      <c r="B210" s="3"/>
    </row>
    <row r="211" spans="2:2" s="23" customFormat="1" ht="12.75" x14ac:dyDescent="0.25">
      <c r="B211" s="3"/>
    </row>
    <row r="212" spans="2:2" s="23" customFormat="1" ht="42" customHeight="1" x14ac:dyDescent="0.25">
      <c r="B212" s="26" t="s">
        <v>160</v>
      </c>
    </row>
    <row r="213" spans="2:2" s="23" customFormat="1" ht="12.75" x14ac:dyDescent="0.25">
      <c r="B213" s="26"/>
    </row>
    <row r="214" spans="2:2" s="23" customFormat="1" ht="96.75" customHeight="1" x14ac:dyDescent="0.25">
      <c r="B214" s="26" t="s">
        <v>162</v>
      </c>
    </row>
    <row r="215" spans="2:2" s="23" customFormat="1" ht="12.75" x14ac:dyDescent="0.25">
      <c r="B215" s="26"/>
    </row>
    <row r="216" spans="2:2" s="23" customFormat="1" ht="48.75" customHeight="1" x14ac:dyDescent="0.25">
      <c r="B216" s="26" t="s">
        <v>161</v>
      </c>
    </row>
    <row r="217" spans="2:2" s="23" customFormat="1" ht="12.75" x14ac:dyDescent="0.25">
      <c r="B217" s="26"/>
    </row>
    <row r="218" spans="2:2" s="23" customFormat="1" ht="16.5" customHeight="1" x14ac:dyDescent="0.25">
      <c r="B218" s="26" t="s">
        <v>163</v>
      </c>
    </row>
    <row r="219" spans="2:2" s="23" customFormat="1" ht="12.75" x14ac:dyDescent="0.25">
      <c r="B219" s="3"/>
    </row>
    <row r="220" spans="2:2" s="23" customFormat="1" ht="12.75" x14ac:dyDescent="0.25">
      <c r="B220" s="3"/>
    </row>
    <row r="221" spans="2:2" s="23" customFormat="1" ht="12.75" x14ac:dyDescent="0.25">
      <c r="B221" s="3"/>
    </row>
    <row r="222" spans="2:2" s="23" customFormat="1" ht="65.25" customHeight="1" x14ac:dyDescent="0.25">
      <c r="B222" s="3" t="s">
        <v>45</v>
      </c>
    </row>
    <row r="223" spans="2:2" s="23" customFormat="1" ht="54" customHeight="1" x14ac:dyDescent="0.25">
      <c r="B223" s="3" t="s">
        <v>45</v>
      </c>
    </row>
    <row r="224" spans="2:2" s="23" customFormat="1" ht="22.5" customHeight="1" x14ac:dyDescent="0.25">
      <c r="B224" s="3" t="s">
        <v>45</v>
      </c>
    </row>
    <row r="225" spans="2:2" s="23" customFormat="1" ht="12.75" x14ac:dyDescent="0.25">
      <c r="B225" s="3"/>
    </row>
    <row r="226" spans="2:2" s="23" customFormat="1" ht="12.75" x14ac:dyDescent="0.25">
      <c r="B226" s="3"/>
    </row>
    <row r="227" spans="2:2" s="23" customFormat="1" ht="12.75" x14ac:dyDescent="0.25">
      <c r="B227" s="3"/>
    </row>
    <row r="228" spans="2:2" s="23" customFormat="1" ht="12.75" x14ac:dyDescent="0.25">
      <c r="B228" s="3"/>
    </row>
    <row r="229" spans="2:2" s="23" customFormat="1" ht="12.75" x14ac:dyDescent="0.25">
      <c r="B229" s="3"/>
    </row>
    <row r="230" spans="2:2" s="23" customFormat="1" ht="12.75" x14ac:dyDescent="0.25">
      <c r="B230" s="3"/>
    </row>
    <row r="231" spans="2:2" s="23" customFormat="1" ht="12.75" x14ac:dyDescent="0.25">
      <c r="B231" s="3"/>
    </row>
    <row r="232" spans="2:2" s="23" customFormat="1" ht="12.75" x14ac:dyDescent="0.25">
      <c r="B232" s="3"/>
    </row>
    <row r="233" spans="2:2" s="23" customFormat="1" ht="12.75" x14ac:dyDescent="0.25">
      <c r="B233" s="3"/>
    </row>
    <row r="234" spans="2:2" s="23" customFormat="1" ht="12.75" x14ac:dyDescent="0.25">
      <c r="B234" s="3"/>
    </row>
    <row r="235" spans="2:2" s="23" customFormat="1" ht="12.75" x14ac:dyDescent="0.25">
      <c r="B235" s="3"/>
    </row>
    <row r="236" spans="2:2" s="23" customFormat="1" ht="12.75" x14ac:dyDescent="0.25">
      <c r="B236" s="3"/>
    </row>
    <row r="237" spans="2:2" s="23" customFormat="1" ht="12.75" x14ac:dyDescent="0.25">
      <c r="B237" s="3"/>
    </row>
    <row r="238" spans="2:2" s="23" customFormat="1" ht="12.75" x14ac:dyDescent="0.25">
      <c r="B238" s="3"/>
    </row>
    <row r="239" spans="2:2" s="23" customFormat="1" ht="12.75" x14ac:dyDescent="0.25">
      <c r="B239" s="3"/>
    </row>
    <row r="240" spans="2:2" s="23" customFormat="1" ht="12.75" x14ac:dyDescent="0.25">
      <c r="B240" s="3"/>
    </row>
    <row r="241" spans="2:2" s="23" customFormat="1" ht="12.75" x14ac:dyDescent="0.25">
      <c r="B241" s="3"/>
    </row>
    <row r="242" spans="2:2" s="23" customFormat="1" ht="12.75" x14ac:dyDescent="0.25">
      <c r="B242" s="3"/>
    </row>
    <row r="243" spans="2:2" s="23" customFormat="1" ht="12.75" x14ac:dyDescent="0.25">
      <c r="B243" s="3"/>
    </row>
    <row r="244" spans="2:2" s="23" customFormat="1" ht="12.75" x14ac:dyDescent="0.25">
      <c r="B244" s="6" t="s">
        <v>95</v>
      </c>
    </row>
    <row r="245" spans="2:2" s="23" customFormat="1" ht="12.75" x14ac:dyDescent="0.25">
      <c r="B245" s="7"/>
    </row>
    <row r="246" spans="2:2" s="23" customFormat="1" ht="38.25" x14ac:dyDescent="0.25">
      <c r="B246" s="15" t="s">
        <v>28</v>
      </c>
    </row>
    <row r="247" spans="2:2" s="23" customFormat="1" ht="25.5" x14ac:dyDescent="0.25">
      <c r="B247" s="15" t="s">
        <v>29</v>
      </c>
    </row>
    <row r="248" spans="2:2" s="23" customFormat="1" ht="12.75" x14ac:dyDescent="0.25">
      <c r="B248" s="8" t="s">
        <v>30</v>
      </c>
    </row>
    <row r="249" spans="2:2" s="23" customFormat="1" ht="12.75" x14ac:dyDescent="0.25">
      <c r="B249" s="7"/>
    </row>
    <row r="250" spans="2:2" s="23" customFormat="1" ht="12.75" x14ac:dyDescent="0.25">
      <c r="B250" s="6" t="s">
        <v>31</v>
      </c>
    </row>
    <row r="251" spans="2:2" s="23" customFormat="1" ht="12.75" x14ac:dyDescent="0.25">
      <c r="B251" s="6" t="s">
        <v>32</v>
      </c>
    </row>
    <row r="252" spans="2:2" s="23" customFormat="1" ht="12.75" x14ac:dyDescent="0.25">
      <c r="B252" s="6" t="s">
        <v>33</v>
      </c>
    </row>
    <row r="253" spans="2:2" s="23" customFormat="1" ht="12.75" x14ac:dyDescent="0.25">
      <c r="B253" s="6" t="s">
        <v>34</v>
      </c>
    </row>
    <row r="254" spans="2:2" s="23" customFormat="1" ht="12.75" x14ac:dyDescent="0.25">
      <c r="B254" s="6"/>
    </row>
    <row r="255" spans="2:2" s="23" customFormat="1" ht="12.75" x14ac:dyDescent="0.25">
      <c r="B255" s="6"/>
    </row>
    <row r="256" spans="2:2" s="23" customFormat="1" ht="12.75" x14ac:dyDescent="0.25">
      <c r="B256" s="6" t="s">
        <v>99</v>
      </c>
    </row>
    <row r="257" spans="2:2" s="23" customFormat="1" ht="12.75" x14ac:dyDescent="0.25">
      <c r="B257" s="6"/>
    </row>
    <row r="258" spans="2:2" s="23" customFormat="1" ht="36" customHeight="1" x14ac:dyDescent="0.25">
      <c r="B258" s="13" t="s">
        <v>65</v>
      </c>
    </row>
    <row r="259" spans="2:2" s="23" customFormat="1" ht="39" customHeight="1" x14ac:dyDescent="0.25">
      <c r="B259" s="13" t="s">
        <v>66</v>
      </c>
    </row>
    <row r="260" spans="2:2" s="23" customFormat="1" ht="12.75" x14ac:dyDescent="0.25">
      <c r="B260" s="6"/>
    </row>
    <row r="261" spans="2:2" s="23" customFormat="1" ht="12.75" x14ac:dyDescent="0.25">
      <c r="B261" s="7"/>
    </row>
    <row r="262" spans="2:2" s="23" customFormat="1" ht="12.75" x14ac:dyDescent="0.25">
      <c r="B262" s="6" t="s">
        <v>96</v>
      </c>
    </row>
    <row r="263" spans="2:2" s="23" customFormat="1" ht="12.75" x14ac:dyDescent="0.25">
      <c r="B263" s="3"/>
    </row>
    <row r="264" spans="2:2" s="23" customFormat="1" ht="12.75" x14ac:dyDescent="0.25">
      <c r="B264" s="3"/>
    </row>
    <row r="265" spans="2:2" s="23" customFormat="1" ht="12.75" x14ac:dyDescent="0.25">
      <c r="B265" s="3"/>
    </row>
    <row r="266" spans="2:2" s="23" customFormat="1" ht="12.75" x14ac:dyDescent="0.25">
      <c r="B266" s="3"/>
    </row>
    <row r="267" spans="2:2" s="23" customFormat="1" ht="12.75" x14ac:dyDescent="0.25">
      <c r="B267" s="3"/>
    </row>
    <row r="268" spans="2:2" s="23" customFormat="1" ht="12.75" x14ac:dyDescent="0.25">
      <c r="B268" s="3"/>
    </row>
    <row r="269" spans="2:2" s="23" customFormat="1" ht="12.75" x14ac:dyDescent="0.25">
      <c r="B269" s="3"/>
    </row>
    <row r="270" spans="2:2" s="23" customFormat="1" ht="12.75" x14ac:dyDescent="0.25">
      <c r="B270" s="3"/>
    </row>
    <row r="271" spans="2:2" s="23" customFormat="1" ht="12.75" x14ac:dyDescent="0.25">
      <c r="B271" s="3"/>
    </row>
    <row r="272" spans="2:2" s="23" customFormat="1" ht="12.75" x14ac:dyDescent="0.25">
      <c r="B272" s="3"/>
    </row>
    <row r="273" spans="2:2" s="23" customFormat="1" ht="12.75" x14ac:dyDescent="0.25">
      <c r="B273" s="3"/>
    </row>
    <row r="274" spans="2:2" s="23" customFormat="1" ht="12.75" x14ac:dyDescent="0.25">
      <c r="B274" s="3"/>
    </row>
    <row r="275" spans="2:2" s="23" customFormat="1" ht="12.75" x14ac:dyDescent="0.25">
      <c r="B275" s="3"/>
    </row>
    <row r="276" spans="2:2" s="23" customFormat="1" ht="12.75" x14ac:dyDescent="0.25">
      <c r="B276" s="3"/>
    </row>
    <row r="277" spans="2:2" s="23" customFormat="1" ht="12.75" x14ac:dyDescent="0.25">
      <c r="B277" s="3"/>
    </row>
    <row r="278" spans="2:2" s="23" customFormat="1" ht="12.75" x14ac:dyDescent="0.25">
      <c r="B278" s="3"/>
    </row>
    <row r="279" spans="2:2" s="23" customFormat="1" ht="12.75" x14ac:dyDescent="0.25">
      <c r="B279" s="3"/>
    </row>
    <row r="280" spans="2:2" s="23" customFormat="1" ht="12.75" x14ac:dyDescent="0.25">
      <c r="B280" s="3"/>
    </row>
    <row r="281" spans="2:2" s="23" customFormat="1" ht="12.75" x14ac:dyDescent="0.25">
      <c r="B281" s="3"/>
    </row>
    <row r="282" spans="2:2" s="23" customFormat="1" ht="12.75" x14ac:dyDescent="0.25">
      <c r="B282" s="3"/>
    </row>
    <row r="283" spans="2:2" s="23" customFormat="1" ht="12.75" x14ac:dyDescent="0.25">
      <c r="B283" s="3"/>
    </row>
    <row r="284" spans="2:2" s="23" customFormat="1" ht="12.75" x14ac:dyDescent="0.25">
      <c r="B284" s="3"/>
    </row>
    <row r="285" spans="2:2" s="23" customFormat="1" ht="12.75" x14ac:dyDescent="0.25">
      <c r="B285" s="3"/>
    </row>
    <row r="286" spans="2:2" s="23" customFormat="1" ht="12.75" x14ac:dyDescent="0.25">
      <c r="B286" s="3"/>
    </row>
    <row r="287" spans="2:2" s="23" customFormat="1" ht="12.75" x14ac:dyDescent="0.25">
      <c r="B287" s="3"/>
    </row>
    <row r="288" spans="2:2" s="23" customFormat="1" ht="12.75" x14ac:dyDescent="0.25">
      <c r="B288" s="3"/>
    </row>
    <row r="289" spans="2:2" s="23" customFormat="1" ht="12.75" x14ac:dyDescent="0.25">
      <c r="B289" s="3"/>
    </row>
    <row r="290" spans="2:2" s="23" customFormat="1" ht="12.75" x14ac:dyDescent="0.25">
      <c r="B290" s="3"/>
    </row>
    <row r="291" spans="2:2" s="23" customFormat="1" ht="12.75" x14ac:dyDescent="0.25">
      <c r="B291" s="6" t="s">
        <v>97</v>
      </c>
    </row>
    <row r="292" spans="2:2" s="23" customFormat="1" ht="12.75" x14ac:dyDescent="0.25">
      <c r="B292" s="7"/>
    </row>
    <row r="293" spans="2:2" s="23" customFormat="1" ht="49.5" customHeight="1" x14ac:dyDescent="0.25">
      <c r="B293" s="13" t="s">
        <v>35</v>
      </c>
    </row>
    <row r="294" spans="2:2" s="23" customFormat="1" ht="12.75" x14ac:dyDescent="0.25">
      <c r="B294" s="3"/>
    </row>
    <row r="295" spans="2:2" s="23" customFormat="1" ht="12.75" x14ac:dyDescent="0.25">
      <c r="B295" s="3"/>
    </row>
    <row r="296" spans="2:2" s="23" customFormat="1" ht="12.75" x14ac:dyDescent="0.25">
      <c r="B296" s="3"/>
    </row>
    <row r="297" spans="2:2" s="23" customFormat="1" ht="12.75" x14ac:dyDescent="0.25">
      <c r="B297" s="3"/>
    </row>
    <row r="298" spans="2:2" s="23" customFormat="1" ht="12.75" x14ac:dyDescent="0.25">
      <c r="B298" s="3"/>
    </row>
    <row r="299" spans="2:2" s="23" customFormat="1" ht="12.75" x14ac:dyDescent="0.25">
      <c r="B299" s="3"/>
    </row>
    <row r="300" spans="2:2" s="23" customFormat="1" ht="12.75" x14ac:dyDescent="0.25">
      <c r="B300" s="3"/>
    </row>
    <row r="301" spans="2:2" s="23" customFormat="1" ht="12.75" x14ac:dyDescent="0.25">
      <c r="B301" s="3"/>
    </row>
    <row r="302" spans="2:2" s="23" customFormat="1" ht="12.75" x14ac:dyDescent="0.25">
      <c r="B302" s="3"/>
    </row>
    <row r="303" spans="2:2" s="23" customFormat="1" ht="12.75" x14ac:dyDescent="0.25">
      <c r="B303" s="3"/>
    </row>
    <row r="304" spans="2:2" s="23" customFormat="1" ht="12.75" x14ac:dyDescent="0.25">
      <c r="B304" s="3"/>
    </row>
    <row r="305" spans="2:2" s="23" customFormat="1" ht="12.75" x14ac:dyDescent="0.25">
      <c r="B305" s="3"/>
    </row>
    <row r="306" spans="2:2" s="23" customFormat="1" ht="12.75" x14ac:dyDescent="0.25">
      <c r="B306" s="3"/>
    </row>
    <row r="307" spans="2:2" s="23" customFormat="1" ht="12.75" x14ac:dyDescent="0.25">
      <c r="B307" s="3"/>
    </row>
    <row r="308" spans="2:2" s="23" customFormat="1" ht="12.75" x14ac:dyDescent="0.25">
      <c r="B308" s="3"/>
    </row>
    <row r="309" spans="2:2" s="23" customFormat="1" ht="12.75" x14ac:dyDescent="0.25">
      <c r="B309" s="3"/>
    </row>
    <row r="310" spans="2:2" s="23" customFormat="1" ht="12.75" x14ac:dyDescent="0.25">
      <c r="B310" s="3"/>
    </row>
    <row r="311" spans="2:2" s="23" customFormat="1" ht="12.75" x14ac:dyDescent="0.25">
      <c r="B311" s="3"/>
    </row>
    <row r="312" spans="2:2" s="23" customFormat="1" ht="12.75" x14ac:dyDescent="0.25">
      <c r="B312" s="3"/>
    </row>
    <row r="313" spans="2:2" s="23" customFormat="1" ht="12.75" x14ac:dyDescent="0.25">
      <c r="B313" s="3"/>
    </row>
    <row r="314" spans="2:2" s="23" customFormat="1" ht="12.75" x14ac:dyDescent="0.25">
      <c r="B314" s="3"/>
    </row>
    <row r="315" spans="2:2" s="23" customFormat="1" ht="12.75" x14ac:dyDescent="0.25">
      <c r="B315" s="3"/>
    </row>
    <row r="316" spans="2:2" s="23" customFormat="1" ht="12.75" x14ac:dyDescent="0.25">
      <c r="B316" s="6" t="s">
        <v>98</v>
      </c>
    </row>
    <row r="317" spans="2:2" s="23" customFormat="1" ht="12.75" x14ac:dyDescent="0.25">
      <c r="B317" s="7"/>
    </row>
    <row r="318" spans="2:2" s="23" customFormat="1" ht="38.25" customHeight="1" x14ac:dyDescent="0.25">
      <c r="B318" s="16" t="s">
        <v>46</v>
      </c>
    </row>
    <row r="319" spans="2:2" s="23" customFormat="1" ht="12.75" x14ac:dyDescent="0.25">
      <c r="B319" s="3"/>
    </row>
    <row r="320" spans="2:2" s="23" customFormat="1" ht="12.75" x14ac:dyDescent="0.25">
      <c r="B320" s="3"/>
    </row>
    <row r="321" spans="2:2" s="23" customFormat="1" ht="12.75" x14ac:dyDescent="0.25">
      <c r="B321" s="3"/>
    </row>
    <row r="322" spans="2:2" s="23" customFormat="1" ht="12.75" x14ac:dyDescent="0.25">
      <c r="B322" s="3"/>
    </row>
    <row r="323" spans="2:2" s="23" customFormat="1" ht="12.75" x14ac:dyDescent="0.25">
      <c r="B323" s="3"/>
    </row>
    <row r="324" spans="2:2" s="23" customFormat="1" ht="12.75" x14ac:dyDescent="0.25">
      <c r="B324" s="3"/>
    </row>
    <row r="325" spans="2:2" s="23" customFormat="1" ht="12.75" x14ac:dyDescent="0.25">
      <c r="B325" s="3"/>
    </row>
    <row r="326" spans="2:2" s="23" customFormat="1" ht="12.75" x14ac:dyDescent="0.25">
      <c r="B326" s="3"/>
    </row>
    <row r="327" spans="2:2" s="23" customFormat="1" ht="12.75" x14ac:dyDescent="0.25">
      <c r="B327" s="3"/>
    </row>
    <row r="328" spans="2:2" s="23" customFormat="1" ht="12.75" x14ac:dyDescent="0.25">
      <c r="B328" s="3"/>
    </row>
    <row r="329" spans="2:2" s="23" customFormat="1" ht="12.75" x14ac:dyDescent="0.25">
      <c r="B329" s="3"/>
    </row>
    <row r="330" spans="2:2" s="23" customFormat="1" ht="12.75" x14ac:dyDescent="0.25">
      <c r="B330" s="3"/>
    </row>
    <row r="331" spans="2:2" s="23" customFormat="1" ht="12.75" x14ac:dyDescent="0.25">
      <c r="B331" s="3"/>
    </row>
    <row r="332" spans="2:2" s="23" customFormat="1" ht="12.75" x14ac:dyDescent="0.25">
      <c r="B332" s="3"/>
    </row>
    <row r="333" spans="2:2" s="23" customFormat="1" ht="12.75" x14ac:dyDescent="0.25">
      <c r="B333" s="3"/>
    </row>
    <row r="334" spans="2:2" s="23" customFormat="1" ht="12.75" x14ac:dyDescent="0.25">
      <c r="B334" s="3"/>
    </row>
    <row r="335" spans="2:2" s="23" customFormat="1" ht="12.75" x14ac:dyDescent="0.25">
      <c r="B335" s="3"/>
    </row>
    <row r="336" spans="2:2" s="23" customFormat="1" ht="12.75" x14ac:dyDescent="0.25">
      <c r="B336" s="3"/>
    </row>
    <row r="337" spans="2:2" s="23" customFormat="1" ht="12.75" x14ac:dyDescent="0.25">
      <c r="B337" s="3"/>
    </row>
    <row r="338" spans="2:2" s="23" customFormat="1" ht="12.75" x14ac:dyDescent="0.25">
      <c r="B338" s="3"/>
    </row>
    <row r="339" spans="2:2" s="23" customFormat="1" ht="12.75" x14ac:dyDescent="0.25">
      <c r="B339" s="3"/>
    </row>
    <row r="340" spans="2:2" s="23" customFormat="1" ht="12.75" x14ac:dyDescent="0.25">
      <c r="B340" s="3"/>
    </row>
    <row r="341" spans="2:2" s="23" customFormat="1" ht="12.75" x14ac:dyDescent="0.25">
      <c r="B341" s="2" t="s">
        <v>4</v>
      </c>
    </row>
    <row r="342" spans="2:2" s="23" customFormat="1" ht="12.75" x14ac:dyDescent="0.25">
      <c r="B342" s="3" t="s">
        <v>5</v>
      </c>
    </row>
    <row r="343" spans="2:2" s="23" customFormat="1" ht="12.75" x14ac:dyDescent="0.25">
      <c r="B343" s="3"/>
    </row>
    <row r="344" spans="2:2" s="23" customFormat="1" ht="86.25" customHeight="1" x14ac:dyDescent="0.25">
      <c r="B344" s="3" t="s">
        <v>43</v>
      </c>
    </row>
    <row r="345" spans="2:2" s="23" customFormat="1" ht="57.75" customHeight="1" x14ac:dyDescent="0.25">
      <c r="B345" s="3" t="s">
        <v>44</v>
      </c>
    </row>
    <row r="346" spans="2:2" s="23" customFormat="1" ht="85.5" customHeight="1" x14ac:dyDescent="0.25">
      <c r="B346" s="3" t="s">
        <v>6</v>
      </c>
    </row>
    <row r="347" spans="2:2" s="23" customFormat="1" ht="45.75" customHeight="1" x14ac:dyDescent="0.25">
      <c r="B347" s="3" t="s">
        <v>7</v>
      </c>
    </row>
    <row r="348" spans="2:2" s="23" customFormat="1" ht="47.25" customHeight="1" x14ac:dyDescent="0.25">
      <c r="B348" s="3" t="s">
        <v>8</v>
      </c>
    </row>
    <row r="349" spans="2:2" s="23" customFormat="1" ht="37.5" customHeight="1" x14ac:dyDescent="0.25">
      <c r="B349" s="3" t="s">
        <v>9</v>
      </c>
    </row>
    <row r="350" spans="2:2" s="23" customFormat="1" ht="45.75" customHeight="1" x14ac:dyDescent="0.25">
      <c r="B350" s="3" t="s">
        <v>10</v>
      </c>
    </row>
    <row r="351" spans="2:2" s="23" customFormat="1" ht="55.5" customHeight="1" x14ac:dyDescent="0.25">
      <c r="B351" s="3" t="s">
        <v>11</v>
      </c>
    </row>
    <row r="352" spans="2:2" s="23" customFormat="1" ht="30" customHeight="1" x14ac:dyDescent="0.25">
      <c r="B352" s="4" t="s">
        <v>12</v>
      </c>
    </row>
    <row r="353" spans="2:2" s="23" customFormat="1" ht="12.75" x14ac:dyDescent="0.25">
      <c r="B353" s="4"/>
    </row>
    <row r="354" spans="2:2" s="23" customFormat="1" ht="18.75" customHeight="1" x14ac:dyDescent="0.25">
      <c r="B354" s="2" t="s">
        <v>77</v>
      </c>
    </row>
    <row r="355" spans="2:2" s="23" customFormat="1" ht="12.75" x14ac:dyDescent="0.25">
      <c r="B355" s="4" t="s">
        <v>76</v>
      </c>
    </row>
    <row r="356" spans="2:2" s="23" customFormat="1" ht="12.75" x14ac:dyDescent="0.25">
      <c r="B356" s="4"/>
    </row>
    <row r="357" spans="2:2" s="23" customFormat="1" ht="12.75" x14ac:dyDescent="0.25">
      <c r="B357" s="2" t="s">
        <v>78</v>
      </c>
    </row>
    <row r="358" spans="2:2" s="23" customFormat="1" ht="23.25" customHeight="1" x14ac:dyDescent="0.25">
      <c r="B358" s="4" t="s">
        <v>79</v>
      </c>
    </row>
    <row r="359" spans="2:2" s="23" customFormat="1" ht="61.5" customHeight="1" x14ac:dyDescent="0.25">
      <c r="B359" s="4"/>
    </row>
    <row r="360" spans="2:2" s="23" customFormat="1" ht="12.75" x14ac:dyDescent="0.25">
      <c r="B360" s="2" t="s">
        <v>74</v>
      </c>
    </row>
    <row r="361" spans="2:2" s="23" customFormat="1" ht="48.75" customHeight="1" x14ac:dyDescent="0.25">
      <c r="B361" s="3" t="s">
        <v>13</v>
      </c>
    </row>
    <row r="362" spans="2:2" s="23" customFormat="1" ht="12.75" x14ac:dyDescent="0.25">
      <c r="B362" s="3"/>
    </row>
    <row r="363" spans="2:2" s="23" customFormat="1" ht="12.75" x14ac:dyDescent="0.25">
      <c r="B363" s="2" t="s">
        <v>75</v>
      </c>
    </row>
    <row r="364" spans="2:2" s="23" customFormat="1" ht="103.5" customHeight="1" x14ac:dyDescent="0.25">
      <c r="B364" s="3" t="s">
        <v>41</v>
      </c>
    </row>
    <row r="365" spans="2:2" s="23" customFormat="1" ht="53.25" customHeight="1" x14ac:dyDescent="0.25">
      <c r="B365" s="3" t="s">
        <v>69</v>
      </c>
    </row>
    <row r="366" spans="2:2" s="23" customFormat="1" ht="12.75" x14ac:dyDescent="0.25">
      <c r="B366" s="2" t="s">
        <v>71</v>
      </c>
    </row>
    <row r="367" spans="2:2" s="23" customFormat="1" ht="97.5" customHeight="1" x14ac:dyDescent="0.25">
      <c r="B367" s="3" t="s">
        <v>101</v>
      </c>
    </row>
    <row r="368" spans="2:2" s="23" customFormat="1" ht="12.75" x14ac:dyDescent="0.25">
      <c r="B368" s="4"/>
    </row>
    <row r="369" spans="2:2" s="23" customFormat="1" ht="37.5" customHeight="1" x14ac:dyDescent="0.25">
      <c r="B369" s="17" t="s">
        <v>102</v>
      </c>
    </row>
    <row r="370" spans="2:2" s="23" customFormat="1" ht="12.75" x14ac:dyDescent="0.25">
      <c r="B370" s="4"/>
    </row>
    <row r="371" spans="2:2" s="23" customFormat="1" ht="119.25" customHeight="1" x14ac:dyDescent="0.25">
      <c r="B371" s="3" t="s">
        <v>103</v>
      </c>
    </row>
    <row r="372" spans="2:2" s="23" customFormat="1" ht="12.75" x14ac:dyDescent="0.25">
      <c r="B372" s="4"/>
    </row>
    <row r="373" spans="2:2" s="23" customFormat="1" ht="39.75" customHeight="1" x14ac:dyDescent="0.25">
      <c r="B373" s="3" t="s">
        <v>14</v>
      </c>
    </row>
    <row r="374" spans="2:2" s="23" customFormat="1" ht="51.75" customHeight="1" x14ac:dyDescent="0.25">
      <c r="B374" s="3" t="s">
        <v>15</v>
      </c>
    </row>
    <row r="375" spans="2:2" s="23" customFormat="1" ht="12.75" x14ac:dyDescent="0.25">
      <c r="B375" s="13"/>
    </row>
    <row r="376" spans="2:2" s="23" customFormat="1" ht="37.5" customHeight="1" x14ac:dyDescent="0.25">
      <c r="B376" s="3" t="s">
        <v>16</v>
      </c>
    </row>
    <row r="377" spans="2:2" s="23" customFormat="1" ht="12.75" x14ac:dyDescent="0.25">
      <c r="B377" s="3"/>
    </row>
    <row r="378" spans="2:2" s="23" customFormat="1" ht="37.5" customHeight="1" x14ac:dyDescent="0.25">
      <c r="B378" s="3" t="s">
        <v>47</v>
      </c>
    </row>
    <row r="379" spans="2:2" s="23" customFormat="1" ht="12.75" x14ac:dyDescent="0.25">
      <c r="B379" s="13"/>
    </row>
    <row r="380" spans="2:2" s="23" customFormat="1" ht="63" customHeight="1" x14ac:dyDescent="0.25">
      <c r="B380" s="3" t="s">
        <v>48</v>
      </c>
    </row>
    <row r="381" spans="2:2" s="23" customFormat="1" ht="12.75" x14ac:dyDescent="0.25">
      <c r="B381" s="3"/>
    </row>
    <row r="382" spans="2:2" s="23" customFormat="1" ht="12.75" x14ac:dyDescent="0.25">
      <c r="B382" s="18" t="s">
        <v>36</v>
      </c>
    </row>
    <row r="383" spans="2:2" s="23" customFormat="1" ht="12.75" x14ac:dyDescent="0.25">
      <c r="B383" s="3" t="s">
        <v>17</v>
      </c>
    </row>
    <row r="384" spans="2:2" s="23" customFormat="1" ht="12.75" x14ac:dyDescent="0.25">
      <c r="B384" s="3"/>
    </row>
    <row r="385" spans="2:2" s="23" customFormat="1" ht="64.5" customHeight="1" x14ac:dyDescent="0.25">
      <c r="B385" s="3" t="s">
        <v>49</v>
      </c>
    </row>
    <row r="386" spans="2:2" s="23" customFormat="1" ht="12.75" x14ac:dyDescent="0.25">
      <c r="B386" s="3"/>
    </row>
    <row r="387" spans="2:2" s="23" customFormat="1" ht="36" customHeight="1" x14ac:dyDescent="0.25">
      <c r="B387" s="3" t="s">
        <v>50</v>
      </c>
    </row>
    <row r="388" spans="2:2" s="23" customFormat="1" ht="12.75" x14ac:dyDescent="0.25">
      <c r="B388" s="3"/>
    </row>
    <row r="389" spans="2:2" s="23" customFormat="1" ht="12.75" x14ac:dyDescent="0.25">
      <c r="B389" s="19" t="s">
        <v>51</v>
      </c>
    </row>
    <row r="390" spans="2:2" s="23" customFormat="1" ht="12.75" x14ac:dyDescent="0.25">
      <c r="B390" s="3"/>
    </row>
    <row r="391" spans="2:2" s="23" customFormat="1" ht="39.75" customHeight="1" x14ac:dyDescent="0.25">
      <c r="B391" s="3" t="s">
        <v>18</v>
      </c>
    </row>
    <row r="392" spans="2:2" s="23" customFormat="1" ht="12.75" x14ac:dyDescent="0.25">
      <c r="B392" s="13"/>
    </row>
    <row r="393" spans="2:2" s="23" customFormat="1" ht="79.5" customHeight="1" x14ac:dyDescent="0.25">
      <c r="B393" s="3" t="s">
        <v>42</v>
      </c>
    </row>
    <row r="394" spans="2:2" s="23" customFormat="1" ht="12.75" x14ac:dyDescent="0.25">
      <c r="B394" s="3"/>
    </row>
    <row r="395" spans="2:2" s="23" customFormat="1" ht="36.75" customHeight="1" x14ac:dyDescent="0.25">
      <c r="B395" s="3" t="s">
        <v>61</v>
      </c>
    </row>
    <row r="396" spans="2:2" s="23" customFormat="1" ht="12.75" x14ac:dyDescent="0.25">
      <c r="B396" s="3"/>
    </row>
    <row r="397" spans="2:2" s="23" customFormat="1" ht="36" customHeight="1" x14ac:dyDescent="0.25">
      <c r="B397" s="3" t="s">
        <v>52</v>
      </c>
    </row>
    <row r="398" spans="2:2" s="23" customFormat="1" ht="12.75" x14ac:dyDescent="0.25">
      <c r="B398" s="3"/>
    </row>
    <row r="399" spans="2:2" s="23" customFormat="1" ht="36.75" customHeight="1" x14ac:dyDescent="0.25">
      <c r="B399" s="3" t="s">
        <v>53</v>
      </c>
    </row>
    <row r="400" spans="2:2" s="23" customFormat="1" ht="12.75" x14ac:dyDescent="0.25">
      <c r="B400" s="3"/>
    </row>
    <row r="401" spans="2:2" s="23" customFormat="1" ht="27" customHeight="1" x14ac:dyDescent="0.25">
      <c r="B401" s="17" t="s">
        <v>54</v>
      </c>
    </row>
    <row r="402" spans="2:2" s="23" customFormat="1" ht="12.75" x14ac:dyDescent="0.25">
      <c r="B402" s="3"/>
    </row>
    <row r="403" spans="2:2" s="23" customFormat="1" ht="34.5" customHeight="1" x14ac:dyDescent="0.25">
      <c r="B403" s="18" t="s">
        <v>55</v>
      </c>
    </row>
    <row r="404" spans="2:2" s="23" customFormat="1" ht="12.75" x14ac:dyDescent="0.25">
      <c r="B404" s="3"/>
    </row>
    <row r="405" spans="2:2" s="23" customFormat="1" ht="88.5" customHeight="1" x14ac:dyDescent="0.25">
      <c r="B405" s="18" t="s">
        <v>56</v>
      </c>
    </row>
    <row r="406" spans="2:2" s="23" customFormat="1" ht="12.75" x14ac:dyDescent="0.25">
      <c r="B406" s="3"/>
    </row>
    <row r="407" spans="2:2" s="23" customFormat="1" ht="49.5" customHeight="1" x14ac:dyDescent="0.25">
      <c r="B407" s="3" t="s">
        <v>19</v>
      </c>
    </row>
    <row r="408" spans="2:2" s="23" customFormat="1" ht="12.75" x14ac:dyDescent="0.25">
      <c r="B408" s="3"/>
    </row>
    <row r="409" spans="2:2" s="23" customFormat="1" ht="108.75" customHeight="1" x14ac:dyDescent="0.25">
      <c r="B409" s="18" t="s">
        <v>57</v>
      </c>
    </row>
    <row r="410" spans="2:2" s="23" customFormat="1" ht="12.75" x14ac:dyDescent="0.25">
      <c r="B410" s="13"/>
    </row>
    <row r="411" spans="2:2" s="23" customFormat="1" ht="101.25" customHeight="1" x14ac:dyDescent="0.25">
      <c r="B411" s="3" t="s">
        <v>20</v>
      </c>
    </row>
    <row r="412" spans="2:2" s="23" customFormat="1" ht="12.75" x14ac:dyDescent="0.25">
      <c r="B412" s="13"/>
    </row>
    <row r="413" spans="2:2" s="23" customFormat="1" ht="27.75" customHeight="1" x14ac:dyDescent="0.25">
      <c r="B413" s="18" t="s">
        <v>58</v>
      </c>
    </row>
    <row r="414" spans="2:2" s="23" customFormat="1" ht="12.75" x14ac:dyDescent="0.25">
      <c r="B414" s="18"/>
    </row>
    <row r="415" spans="2:2" s="23" customFormat="1" ht="33.75" customHeight="1" x14ac:dyDescent="0.25">
      <c r="B415" s="18" t="s">
        <v>59</v>
      </c>
    </row>
    <row r="416" spans="2:2" s="23" customFormat="1" ht="12.75" x14ac:dyDescent="0.25">
      <c r="B416" s="18"/>
    </row>
    <row r="417" spans="2:2" s="23" customFormat="1" ht="82.5" customHeight="1" x14ac:dyDescent="0.25">
      <c r="B417" s="3" t="s">
        <v>60</v>
      </c>
    </row>
    <row r="418" spans="2:2" s="23" customFormat="1" ht="12.75" x14ac:dyDescent="0.25">
      <c r="B418" s="18"/>
    </row>
    <row r="419" spans="2:2" s="23" customFormat="1" ht="72" customHeight="1" x14ac:dyDescent="0.25">
      <c r="B419" s="3" t="s">
        <v>68</v>
      </c>
    </row>
    <row r="420" spans="2:2" s="23" customFormat="1" ht="12.75" x14ac:dyDescent="0.25">
      <c r="B420" s="3"/>
    </row>
    <row r="421" spans="2:2" s="23" customFormat="1" ht="48.75" customHeight="1" x14ac:dyDescent="0.25">
      <c r="B421" s="3" t="s">
        <v>63</v>
      </c>
    </row>
    <row r="422" spans="2:2" s="23" customFormat="1" ht="26.25" customHeight="1" x14ac:dyDescent="0.25">
      <c r="B422" s="3" t="s">
        <v>167</v>
      </c>
    </row>
    <row r="423" spans="2:2" s="23" customFormat="1" ht="12.75" x14ac:dyDescent="0.25">
      <c r="B423" s="3"/>
    </row>
    <row r="424" spans="2:2" s="23" customFormat="1" ht="41.25" customHeight="1" x14ac:dyDescent="0.25">
      <c r="B424" s="3" t="s">
        <v>62</v>
      </c>
    </row>
    <row r="425" spans="2:2" s="23" customFormat="1" ht="12.75" x14ac:dyDescent="0.25">
      <c r="B425" s="3"/>
    </row>
    <row r="426" spans="2:2" s="23" customFormat="1" ht="45.75" customHeight="1" x14ac:dyDescent="0.25">
      <c r="B426" s="3" t="s">
        <v>168</v>
      </c>
    </row>
    <row r="427" spans="2:2" s="23" customFormat="1" ht="12.75" x14ac:dyDescent="0.25">
      <c r="B427" s="3"/>
    </row>
    <row r="428" spans="2:2" s="23" customFormat="1" ht="46.5" customHeight="1" x14ac:dyDescent="0.25">
      <c r="B428" s="3" t="s">
        <v>64</v>
      </c>
    </row>
    <row r="429" spans="2:2" s="23" customFormat="1" ht="12.75" x14ac:dyDescent="0.25">
      <c r="B429" s="4"/>
    </row>
    <row r="430" spans="2:2" s="23" customFormat="1" ht="23.25" customHeight="1" x14ac:dyDescent="0.25">
      <c r="B430" s="2" t="s">
        <v>72</v>
      </c>
    </row>
    <row r="431" spans="2:2" s="23" customFormat="1" ht="12.75" x14ac:dyDescent="0.25">
      <c r="B431" s="4"/>
    </row>
    <row r="432" spans="2:2" s="23" customFormat="1" ht="12.75" x14ac:dyDescent="0.25">
      <c r="B432" s="4"/>
    </row>
    <row r="433" spans="2:2" s="23" customFormat="1" ht="12.75" x14ac:dyDescent="0.25">
      <c r="B433" s="4"/>
    </row>
    <row r="434" spans="2:2" s="23" customFormat="1" ht="12.75" x14ac:dyDescent="0.25">
      <c r="B434" s="4"/>
    </row>
    <row r="435" spans="2:2" s="23" customFormat="1" ht="12.75" x14ac:dyDescent="0.25">
      <c r="B435" s="4"/>
    </row>
    <row r="436" spans="2:2" s="23" customFormat="1" ht="12.75" x14ac:dyDescent="0.25">
      <c r="B436" s="4"/>
    </row>
    <row r="437" spans="2:2" s="23" customFormat="1" ht="12.75" x14ac:dyDescent="0.25">
      <c r="B437" s="4"/>
    </row>
    <row r="438" spans="2:2" s="23" customFormat="1" ht="12.75" x14ac:dyDescent="0.25">
      <c r="B438" s="4"/>
    </row>
    <row r="439" spans="2:2" s="23" customFormat="1" ht="12.75" x14ac:dyDescent="0.25">
      <c r="B439" s="4"/>
    </row>
    <row r="440" spans="2:2" s="23" customFormat="1" ht="12.75" x14ac:dyDescent="0.25">
      <c r="B440" s="4"/>
    </row>
    <row r="441" spans="2:2" s="23" customFormat="1" ht="12.75" x14ac:dyDescent="0.25">
      <c r="B441" s="4"/>
    </row>
    <row r="442" spans="2:2" s="23" customFormat="1" ht="12.75" x14ac:dyDescent="0.25">
      <c r="B442" s="4"/>
    </row>
    <row r="443" spans="2:2" s="23" customFormat="1" ht="12.75" x14ac:dyDescent="0.25">
      <c r="B443" s="4"/>
    </row>
    <row r="444" spans="2:2" s="23" customFormat="1" ht="12.75" x14ac:dyDescent="0.25">
      <c r="B444" s="4"/>
    </row>
    <row r="445" spans="2:2" s="23" customFormat="1" ht="12.75" x14ac:dyDescent="0.25">
      <c r="B445" s="4"/>
    </row>
    <row r="446" spans="2:2" s="23" customFormat="1" ht="12.75" x14ac:dyDescent="0.25">
      <c r="B446" s="4"/>
    </row>
    <row r="447" spans="2:2" s="23" customFormat="1" ht="12.75" x14ac:dyDescent="0.25">
      <c r="B447" s="4"/>
    </row>
    <row r="448" spans="2:2" s="23" customFormat="1" ht="12.75" x14ac:dyDescent="0.25">
      <c r="B448" s="4"/>
    </row>
    <row r="449" spans="2:2" s="23" customFormat="1" ht="12.75" x14ac:dyDescent="0.25">
      <c r="B449" s="4"/>
    </row>
    <row r="450" spans="2:2" s="23" customFormat="1" ht="12.75" x14ac:dyDescent="0.25">
      <c r="B450" s="4"/>
    </row>
    <row r="451" spans="2:2" s="23" customFormat="1" ht="12.75" x14ac:dyDescent="0.25">
      <c r="B451" s="4"/>
    </row>
    <row r="452" spans="2:2" s="23" customFormat="1" ht="12.75" x14ac:dyDescent="0.25">
      <c r="B452" s="4"/>
    </row>
    <row r="453" spans="2:2" s="23" customFormat="1" ht="12.75" x14ac:dyDescent="0.25">
      <c r="B453" s="4"/>
    </row>
    <row r="454" spans="2:2" s="23" customFormat="1" ht="12.75" x14ac:dyDescent="0.25">
      <c r="B454" s="4"/>
    </row>
    <row r="455" spans="2:2" s="23" customFormat="1" ht="12.75" x14ac:dyDescent="0.25">
      <c r="B455" s="4"/>
    </row>
    <row r="456" spans="2:2" s="23" customFormat="1" ht="12.75" x14ac:dyDescent="0.25">
      <c r="B456" s="4"/>
    </row>
    <row r="457" spans="2:2" s="23" customFormat="1" ht="12.75" x14ac:dyDescent="0.25">
      <c r="B457" s="4"/>
    </row>
    <row r="458" spans="2:2" s="23" customFormat="1" ht="12.75" x14ac:dyDescent="0.25">
      <c r="B458" s="4"/>
    </row>
    <row r="459" spans="2:2" s="23" customFormat="1" ht="12.75" x14ac:dyDescent="0.25">
      <c r="B459" s="4"/>
    </row>
    <row r="460" spans="2:2" s="23" customFormat="1" ht="45.75" customHeight="1" x14ac:dyDescent="0.25">
      <c r="B460" s="4"/>
    </row>
    <row r="461" spans="2:2" s="23" customFormat="1" ht="12.75" x14ac:dyDescent="0.25">
      <c r="B461" s="2" t="s">
        <v>70</v>
      </c>
    </row>
    <row r="462" spans="2:2" s="23" customFormat="1" ht="12.75" x14ac:dyDescent="0.25">
      <c r="B462" s="2"/>
    </row>
    <row r="463" spans="2:2" s="23" customFormat="1" ht="12.75" x14ac:dyDescent="0.25">
      <c r="B463" s="2"/>
    </row>
    <row r="464" spans="2:2" s="23" customFormat="1" ht="12.75" x14ac:dyDescent="0.25">
      <c r="B464" s="2"/>
    </row>
    <row r="465" spans="2:2" s="23" customFormat="1" ht="12.75" x14ac:dyDescent="0.25">
      <c r="B465" s="2"/>
    </row>
    <row r="466" spans="2:2" s="23" customFormat="1" ht="12.75" x14ac:dyDescent="0.25">
      <c r="B466" s="7"/>
    </row>
    <row r="467" spans="2:2" s="23" customFormat="1" ht="12.75" x14ac:dyDescent="0.25">
      <c r="B467" s="7"/>
    </row>
    <row r="468" spans="2:2" s="23" customFormat="1" ht="12.75" x14ac:dyDescent="0.25">
      <c r="B468" s="7"/>
    </row>
    <row r="469" spans="2:2" s="23" customFormat="1" ht="12.75" x14ac:dyDescent="0.25">
      <c r="B469" s="7"/>
    </row>
    <row r="470" spans="2:2" s="23" customFormat="1" ht="12.75" x14ac:dyDescent="0.25">
      <c r="B470" s="7"/>
    </row>
    <row r="471" spans="2:2" s="23" customFormat="1" ht="12.75" x14ac:dyDescent="0.25">
      <c r="B471" s="7"/>
    </row>
    <row r="472" spans="2:2" s="23" customFormat="1" ht="12.75" x14ac:dyDescent="0.25">
      <c r="B472" s="7"/>
    </row>
    <row r="473" spans="2:2" s="23" customFormat="1" ht="12.75" x14ac:dyDescent="0.25">
      <c r="B473" s="7"/>
    </row>
    <row r="474" spans="2:2" s="23" customFormat="1" ht="12.75" x14ac:dyDescent="0.25">
      <c r="B474" s="7"/>
    </row>
    <row r="475" spans="2:2" s="23" customFormat="1" ht="12.75" x14ac:dyDescent="0.25">
      <c r="B475" s="7"/>
    </row>
    <row r="476" spans="2:2" s="23" customFormat="1" ht="12.75" x14ac:dyDescent="0.25">
      <c r="B476" s="7"/>
    </row>
    <row r="477" spans="2:2" s="23" customFormat="1" ht="12.75" x14ac:dyDescent="0.25">
      <c r="B477" s="7"/>
    </row>
    <row r="478" spans="2:2" s="23" customFormat="1" ht="12.75" x14ac:dyDescent="0.25">
      <c r="B478" s="7"/>
    </row>
    <row r="479" spans="2:2" s="23" customFormat="1" ht="12.75" x14ac:dyDescent="0.25">
      <c r="B479" s="7"/>
    </row>
    <row r="480" spans="2:2" s="23" customFormat="1" ht="12.75" x14ac:dyDescent="0.25">
      <c r="B480" s="7"/>
    </row>
    <row r="481" spans="2:2" s="23" customFormat="1" ht="12.75" x14ac:dyDescent="0.25">
      <c r="B481" s="7"/>
    </row>
    <row r="482" spans="2:2" s="23" customFormat="1" ht="12.75" x14ac:dyDescent="0.25">
      <c r="B482" s="7"/>
    </row>
    <row r="483" spans="2:2" s="23" customFormat="1" ht="12.75" x14ac:dyDescent="0.25">
      <c r="B483" s="7"/>
    </row>
    <row r="484" spans="2:2" s="23" customFormat="1" ht="12.75" x14ac:dyDescent="0.25">
      <c r="B484" s="7"/>
    </row>
    <row r="485" spans="2:2" s="23" customFormat="1" ht="12.75" x14ac:dyDescent="0.25">
      <c r="B485" s="7"/>
    </row>
    <row r="486" spans="2:2" s="23" customFormat="1" ht="12.75" x14ac:dyDescent="0.25">
      <c r="B486" s="7"/>
    </row>
    <row r="487" spans="2:2" s="23" customFormat="1" ht="12.75" x14ac:dyDescent="0.25">
      <c r="B487" s="7"/>
    </row>
    <row r="488" spans="2:2" s="23" customFormat="1" ht="12.75" x14ac:dyDescent="0.25">
      <c r="B488" s="7"/>
    </row>
    <row r="489" spans="2:2" s="23" customFormat="1" ht="12.75" x14ac:dyDescent="0.25">
      <c r="B489" s="7"/>
    </row>
    <row r="490" spans="2:2" s="23" customFormat="1" ht="12.75" x14ac:dyDescent="0.25">
      <c r="B490" s="7"/>
    </row>
    <row r="491" spans="2:2" s="23" customFormat="1" ht="12.75" x14ac:dyDescent="0.25">
      <c r="B491" s="7"/>
    </row>
    <row r="492" spans="2:2" s="23" customFormat="1" ht="12.75" x14ac:dyDescent="0.25">
      <c r="B492" s="7"/>
    </row>
    <row r="493" spans="2:2" s="23" customFormat="1" ht="12.75" x14ac:dyDescent="0.25">
      <c r="B493" s="7"/>
    </row>
    <row r="494" spans="2:2" s="23" customFormat="1" ht="12.75" x14ac:dyDescent="0.25">
      <c r="B494" s="7"/>
    </row>
    <row r="495" spans="2:2" s="23" customFormat="1" ht="12.75" x14ac:dyDescent="0.25">
      <c r="B495" s="7"/>
    </row>
    <row r="496" spans="2:2" s="23" customFormat="1" ht="12.75" x14ac:dyDescent="0.25">
      <c r="B496" s="7"/>
    </row>
    <row r="497" spans="2:2" s="23" customFormat="1" ht="12.75" x14ac:dyDescent="0.25">
      <c r="B497" s="7"/>
    </row>
    <row r="498" spans="2:2" s="23" customFormat="1" ht="12.75" x14ac:dyDescent="0.25">
      <c r="B498" s="7"/>
    </row>
    <row r="499" spans="2:2" s="23" customFormat="1" ht="12.75" x14ac:dyDescent="0.25">
      <c r="B499" s="7"/>
    </row>
    <row r="500" spans="2:2" s="23" customFormat="1" ht="12.75" x14ac:dyDescent="0.25">
      <c r="B500" s="7"/>
    </row>
    <row r="501" spans="2:2" s="23" customFormat="1" ht="12.75" x14ac:dyDescent="0.25">
      <c r="B501" s="7"/>
    </row>
    <row r="502" spans="2:2" s="23" customFormat="1" ht="12.75" x14ac:dyDescent="0.25">
      <c r="B502" s="7"/>
    </row>
    <row r="503" spans="2:2" s="23" customFormat="1" ht="12.75" x14ac:dyDescent="0.25">
      <c r="B503" s="7"/>
    </row>
    <row r="504" spans="2:2" s="23" customFormat="1" ht="12.75" x14ac:dyDescent="0.25">
      <c r="B504" s="32" t="s">
        <v>164</v>
      </c>
    </row>
    <row r="505" spans="2:2" s="23" customFormat="1" ht="12.75" x14ac:dyDescent="0.25">
      <c r="B505" s="32" t="s">
        <v>81</v>
      </c>
    </row>
    <row r="506" spans="2:2" s="23" customFormat="1" ht="24" x14ac:dyDescent="0.25">
      <c r="B506" s="32" t="s">
        <v>82</v>
      </c>
    </row>
    <row r="507" spans="2:2" s="23" customFormat="1" ht="35.25" x14ac:dyDescent="0.25">
      <c r="B507" s="32" t="s">
        <v>83</v>
      </c>
    </row>
    <row r="508" spans="2:2" s="23" customFormat="1" ht="24" x14ac:dyDescent="0.25">
      <c r="B508" s="32" t="s">
        <v>84</v>
      </c>
    </row>
    <row r="509" spans="2:2" s="23" customFormat="1" ht="24" x14ac:dyDescent="0.25">
      <c r="B509" s="32" t="s">
        <v>85</v>
      </c>
    </row>
    <row r="510" spans="2:2" s="23" customFormat="1" ht="46.5" x14ac:dyDescent="0.25">
      <c r="B510" s="32" t="s">
        <v>86</v>
      </c>
    </row>
    <row r="511" spans="2:2" s="23" customFormat="1" ht="14.25" x14ac:dyDescent="0.25">
      <c r="B511" s="9" t="s">
        <v>45</v>
      </c>
    </row>
    <row r="512" spans="2:2" s="23" customFormat="1" ht="14.25" x14ac:dyDescent="0.25">
      <c r="B512" s="9" t="s">
        <v>45</v>
      </c>
    </row>
    <row r="513" spans="2:2" s="23" customFormat="1" ht="12.75" x14ac:dyDescent="0.25">
      <c r="B513" s="6" t="s">
        <v>40</v>
      </c>
    </row>
    <row r="514" spans="2:2" s="23" customFormat="1" ht="12.75" x14ac:dyDescent="0.25">
      <c r="B514" s="10" t="s">
        <v>165</v>
      </c>
    </row>
    <row r="515" spans="2:2" s="23" customFormat="1" ht="12.75" x14ac:dyDescent="0.25">
      <c r="B515" s="7"/>
    </row>
    <row r="516" spans="2:2" s="23" customFormat="1" ht="15" x14ac:dyDescent="0.25">
      <c r="B516" s="11"/>
    </row>
    <row r="517" spans="2:2" s="23" customFormat="1" ht="12.75" x14ac:dyDescent="0.25">
      <c r="B517" s="7"/>
    </row>
    <row r="518" spans="2:2" s="23" customFormat="1" ht="12.75" x14ac:dyDescent="0.25">
      <c r="B518" s="7"/>
    </row>
    <row r="519" spans="2:2" s="23" customFormat="1" ht="12.75" x14ac:dyDescent="0.25">
      <c r="B519" s="7"/>
    </row>
    <row r="520" spans="2:2" s="23" customFormat="1" ht="12.75" x14ac:dyDescent="0.25">
      <c r="B520" s="7"/>
    </row>
    <row r="521" spans="2:2" s="23" customFormat="1" ht="12.75" x14ac:dyDescent="0.25">
      <c r="B521" s="7"/>
    </row>
    <row r="522" spans="2:2" s="23" customFormat="1" ht="12.75" x14ac:dyDescent="0.25">
      <c r="B522" s="7"/>
    </row>
    <row r="523" spans="2:2" s="23" customFormat="1" ht="12.75" x14ac:dyDescent="0.25">
      <c r="B523" s="7"/>
    </row>
    <row r="524" spans="2:2" s="23" customFormat="1" ht="12.75" x14ac:dyDescent="0.25">
      <c r="B524" s="7"/>
    </row>
    <row r="525" spans="2:2" s="23" customFormat="1" ht="12.75" x14ac:dyDescent="0.25">
      <c r="B525" s="7"/>
    </row>
    <row r="526" spans="2:2" s="23" customFormat="1" ht="12.75" x14ac:dyDescent="0.25">
      <c r="B526" s="7"/>
    </row>
    <row r="527" spans="2:2" s="23" customFormat="1" ht="14.25" x14ac:dyDescent="0.25">
      <c r="B527" s="9"/>
    </row>
    <row r="528" spans="2:2" s="23" customFormat="1" ht="14.25" x14ac:dyDescent="0.25">
      <c r="B528" s="9"/>
    </row>
    <row r="529" spans="2:2" s="23" customFormat="1" ht="12.75" x14ac:dyDescent="0.25">
      <c r="B529" s="7"/>
    </row>
    <row r="530" spans="2:2" s="23" customFormat="1" ht="12.75" x14ac:dyDescent="0.25">
      <c r="B530" s="7"/>
    </row>
    <row r="531" spans="2:2" s="23" customFormat="1" ht="12.75" x14ac:dyDescent="0.25">
      <c r="B531" s="7"/>
    </row>
    <row r="532" spans="2:2" s="23" customFormat="1" ht="12.75" x14ac:dyDescent="0.25">
      <c r="B532" s="7"/>
    </row>
    <row r="533" spans="2:2" s="23" customFormat="1" ht="12.75" x14ac:dyDescent="0.25">
      <c r="B533" s="7"/>
    </row>
    <row r="534" spans="2:2" s="23" customFormat="1" ht="12.75" x14ac:dyDescent="0.25">
      <c r="B534" s="7"/>
    </row>
    <row r="535" spans="2:2" s="23" customFormat="1" ht="12.75" x14ac:dyDescent="0.25">
      <c r="B535" s="7"/>
    </row>
    <row r="536" spans="2:2" s="23" customFormat="1" ht="12.75" x14ac:dyDescent="0.25">
      <c r="B536" s="7"/>
    </row>
    <row r="537" spans="2:2" s="23" customFormat="1" ht="12.75" x14ac:dyDescent="0.25">
      <c r="B537" s="7"/>
    </row>
    <row r="538" spans="2:2" s="23" customFormat="1" ht="12.75" x14ac:dyDescent="0.25">
      <c r="B538" s="7"/>
    </row>
    <row r="539" spans="2:2" s="23" customFormat="1" ht="12.75" x14ac:dyDescent="0.25">
      <c r="B539" s="7"/>
    </row>
    <row r="540" spans="2:2" s="23" customFormat="1" ht="12.75" x14ac:dyDescent="0.25">
      <c r="B540" s="7"/>
    </row>
    <row r="541" spans="2:2" s="23" customFormat="1" ht="12.75" x14ac:dyDescent="0.25">
      <c r="B541" s="7"/>
    </row>
    <row r="542" spans="2:2" s="23" customFormat="1" ht="12.75" x14ac:dyDescent="0.25">
      <c r="B542" s="7"/>
    </row>
    <row r="543" spans="2:2" s="23" customFormat="1" ht="12.75" x14ac:dyDescent="0.25">
      <c r="B543" s="7"/>
    </row>
    <row r="544" spans="2:2" s="23" customFormat="1" ht="12.75" x14ac:dyDescent="0.25">
      <c r="B544" s="7"/>
    </row>
    <row r="545" spans="2:2" s="23" customFormat="1" ht="12.75" x14ac:dyDescent="0.25">
      <c r="B545" s="7"/>
    </row>
    <row r="546" spans="2:2" s="23" customFormat="1" ht="12.75" x14ac:dyDescent="0.25">
      <c r="B546" s="7"/>
    </row>
    <row r="547" spans="2:2" s="23" customFormat="1" ht="12.75" x14ac:dyDescent="0.25">
      <c r="B547" s="7"/>
    </row>
    <row r="548" spans="2:2" s="23" customFormat="1" ht="12.75" x14ac:dyDescent="0.25">
      <c r="B548" s="7"/>
    </row>
    <row r="549" spans="2:2" s="23" customFormat="1" ht="12.75" x14ac:dyDescent="0.25">
      <c r="B549" s="7"/>
    </row>
    <row r="550" spans="2:2" s="23" customFormat="1" ht="12.75" x14ac:dyDescent="0.25">
      <c r="B550" s="7"/>
    </row>
    <row r="551" spans="2:2" s="23" customFormat="1" ht="12.75" x14ac:dyDescent="0.25">
      <c r="B551" s="7"/>
    </row>
    <row r="552" spans="2:2" s="23" customFormat="1" ht="12.75" x14ac:dyDescent="0.25">
      <c r="B552" s="7"/>
    </row>
    <row r="553" spans="2:2" s="23" customFormat="1" ht="12.75" x14ac:dyDescent="0.25">
      <c r="B553" s="7"/>
    </row>
    <row r="554" spans="2:2" s="23" customFormat="1" ht="12.75" x14ac:dyDescent="0.25">
      <c r="B554" s="7"/>
    </row>
    <row r="555" spans="2:2" s="23" customFormat="1" ht="12.75" x14ac:dyDescent="0.25">
      <c r="B555" s="12" t="s">
        <v>45</v>
      </c>
    </row>
    <row r="556" spans="2:2" s="23" customFormat="1" ht="12.75" x14ac:dyDescent="0.25">
      <c r="B556" s="13"/>
    </row>
    <row r="557" spans="2:2" s="23" customFormat="1" ht="12.75" x14ac:dyDescent="0.25">
      <c r="B557" s="13"/>
    </row>
    <row r="558" spans="2:2" s="23" customFormat="1" ht="12.75" x14ac:dyDescent="0.25">
      <c r="B558" s="13"/>
    </row>
    <row r="559" spans="2:2" s="23" customFormat="1" ht="12.75" x14ac:dyDescent="0.25">
      <c r="B559" s="13"/>
    </row>
    <row r="560" spans="2:2" s="23" customFormat="1" ht="23.25" customHeight="1" x14ac:dyDescent="0.25">
      <c r="B560" s="13"/>
    </row>
    <row r="561" spans="2:10" s="23" customFormat="1" ht="12.75" x14ac:dyDescent="0.25">
      <c r="B561" s="6" t="s">
        <v>39</v>
      </c>
    </row>
    <row r="562" spans="2:10" s="23" customFormat="1" ht="89.25" customHeight="1" x14ac:dyDescent="0.25">
      <c r="B562" s="26" t="s">
        <v>166</v>
      </c>
    </row>
    <row r="563" spans="2:10" s="23" customFormat="1" ht="12.75" x14ac:dyDescent="0.25">
      <c r="B563" s="33"/>
    </row>
    <row r="564" spans="2:10" s="23" customFormat="1" ht="12.75" x14ac:dyDescent="0.25">
      <c r="B564" s="13"/>
      <c r="C564" s="26"/>
      <c r="D564" s="26"/>
      <c r="E564" s="26"/>
      <c r="F564" s="26"/>
      <c r="G564" s="26"/>
      <c r="H564" s="26"/>
      <c r="I564" s="26"/>
      <c r="J564" s="26"/>
    </row>
    <row r="565" spans="2:10" s="23" customFormat="1" ht="12.75" x14ac:dyDescent="0.25">
      <c r="B565" s="13"/>
      <c r="C565" s="26"/>
      <c r="D565" s="26"/>
      <c r="E565" s="26"/>
      <c r="F565" s="26"/>
      <c r="G565" s="26"/>
      <c r="H565" s="26"/>
      <c r="I565" s="26"/>
      <c r="J565" s="26"/>
    </row>
    <row r="566" spans="2:10" s="23" customFormat="1" ht="12.75" x14ac:dyDescent="0.25">
      <c r="B566" s="13"/>
      <c r="C566" s="26"/>
      <c r="D566" s="26"/>
      <c r="E566" s="26"/>
      <c r="F566" s="26"/>
      <c r="G566" s="26"/>
      <c r="H566" s="26"/>
      <c r="I566" s="26"/>
      <c r="J566" s="26"/>
    </row>
    <row r="567" spans="2:10" s="23" customFormat="1" ht="12.75" x14ac:dyDescent="0.25">
      <c r="B567" s="13"/>
      <c r="C567" s="26"/>
      <c r="D567" s="26"/>
      <c r="E567" s="26"/>
      <c r="F567" s="26"/>
      <c r="G567" s="26"/>
      <c r="H567" s="26"/>
      <c r="I567" s="26"/>
      <c r="J567" s="26"/>
    </row>
    <row r="568" spans="2:10" s="23" customFormat="1" ht="12.75" x14ac:dyDescent="0.25">
      <c r="B568" s="13"/>
    </row>
    <row r="569" spans="2:10" s="23" customFormat="1" ht="12.75" x14ac:dyDescent="0.25">
      <c r="B569" s="13"/>
    </row>
    <row r="570" spans="2:10" s="23" customFormat="1" ht="12.75" x14ac:dyDescent="0.25">
      <c r="B570" s="13"/>
    </row>
    <row r="571" spans="2:10" s="23" customFormat="1" ht="64.5" customHeight="1" x14ac:dyDescent="0.25">
      <c r="B571" s="13" t="s">
        <v>37</v>
      </c>
    </row>
    <row r="572" spans="2:10" s="23" customFormat="1" ht="54" customHeight="1" x14ac:dyDescent="0.25">
      <c r="B572" s="13" t="s">
        <v>38</v>
      </c>
    </row>
    <row r="573" spans="2:10" s="23" customFormat="1" ht="12.75" x14ac:dyDescent="0.25">
      <c r="B573" s="2" t="s">
        <v>21</v>
      </c>
    </row>
    <row r="574" spans="2:10" s="23" customFormat="1" ht="12.75" x14ac:dyDescent="0.25">
      <c r="B574" s="7"/>
    </row>
    <row r="575" spans="2:10" s="23" customFormat="1" ht="127.5" customHeight="1" x14ac:dyDescent="0.25">
      <c r="B575" s="3" t="s">
        <v>22</v>
      </c>
    </row>
    <row r="576" spans="2:10" s="23" customFormat="1" ht="12.75" x14ac:dyDescent="0.25">
      <c r="B576" s="2" t="s">
        <v>23</v>
      </c>
    </row>
    <row r="577" spans="2:14" s="23" customFormat="1" ht="35.25" customHeight="1" x14ac:dyDescent="0.25">
      <c r="B577" s="3" t="s">
        <v>104</v>
      </c>
    </row>
    <row r="578" spans="2:14" s="23" customFormat="1" ht="12.75" x14ac:dyDescent="0.25">
      <c r="B578" s="2" t="s">
        <v>24</v>
      </c>
      <c r="C578" s="26"/>
      <c r="D578" s="26"/>
      <c r="E578" s="26"/>
      <c r="F578" s="26"/>
      <c r="G578" s="26"/>
      <c r="H578" s="26"/>
      <c r="I578" s="26"/>
      <c r="J578" s="26"/>
      <c r="K578" s="26"/>
      <c r="L578" s="26"/>
      <c r="M578" s="26"/>
      <c r="N578" s="26"/>
    </row>
    <row r="579" spans="2:14" s="23" customFormat="1" ht="27.75" customHeight="1" x14ac:dyDescent="0.25">
      <c r="B579" s="3" t="s">
        <v>25</v>
      </c>
      <c r="C579" s="26"/>
      <c r="D579" s="26"/>
    </row>
    <row r="580" spans="2:14" s="23" customFormat="1" ht="12.75" x14ac:dyDescent="0.25">
      <c r="B580" s="2" t="s">
        <v>73</v>
      </c>
    </row>
    <row r="581" spans="2:14" s="23" customFormat="1" ht="40.5" customHeight="1" x14ac:dyDescent="0.25">
      <c r="B581" s="3" t="s">
        <v>80</v>
      </c>
    </row>
    <row r="582" spans="2:14" s="23" customFormat="1" ht="24" customHeight="1" x14ac:dyDescent="0.25">
      <c r="B582" s="3" t="s">
        <v>26</v>
      </c>
    </row>
    <row r="583" spans="2:14" s="23" customFormat="1" ht="12.75" x14ac:dyDescent="0.25">
      <c r="B583" s="7"/>
    </row>
    <row r="584" spans="2:14" x14ac:dyDescent="0.25">
      <c r="B584" s="1"/>
    </row>
    <row r="585" spans="2:14" x14ac:dyDescent="0.25">
      <c r="B585" s="1"/>
    </row>
    <row r="586" spans="2:14" x14ac:dyDescent="0.25">
      <c r="B586" s="14"/>
    </row>
    <row r="587" spans="2:14" x14ac:dyDescent="0.25">
      <c r="B587" s="14"/>
    </row>
    <row r="588" spans="2:14" x14ac:dyDescent="0.25">
      <c r="B588" s="1"/>
    </row>
    <row r="589" spans="2:14" x14ac:dyDescent="0.25">
      <c r="B589" s="1"/>
    </row>
  </sheetData>
  <hyperlinks>
    <hyperlink ref="B31" r:id="rId1" display="https://elpais.com/economia/2024-10-15/el-fmi-alerta-de-que-la-deuda-publica-mundial-superara-este-ano-los-100-billones-de-dolares.html" xr:uid="{8AB1582D-A176-4EA3-9154-601624159726}"/>
  </hyperlinks>
  <pageMargins left="0.51181102362204722" right="0.31496062992125984" top="0.74803149606299213" bottom="0.74803149606299213" header="0.31496062992125984" footer="0.31496062992125984"/>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Notas Desglose</vt:lpstr>
      <vt:lpstr>Notas Memoria</vt:lpstr>
      <vt:lpstr>Notas Gestión Administrativa</vt:lpstr>
      <vt:lpstr>'Notas Gestión Administrativa'!Área_de_impresión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 Navarro Baca</cp:lastModifiedBy>
  <cp:lastPrinted>2025-01-31T14:54:12Z</cp:lastPrinted>
  <dcterms:created xsi:type="dcterms:W3CDTF">2021-07-21T14:43:12Z</dcterms:created>
  <dcterms:modified xsi:type="dcterms:W3CDTF">2025-01-31T19:56:34Z</dcterms:modified>
</cp:coreProperties>
</file>