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partamento de Informacion Financiera Concentrado Compartido\REPORTES\REPORTES TRIMESTRALES A CONTABILIDAD\Endeudamiento Neto\2023\3ER TRIM\"/>
    </mc:Choice>
  </mc:AlternateContent>
  <xr:revisionPtr revIDLastSave="0" documentId="13_ncr:1_{CD239201-9768-4C9C-BACD-842D6E1FF282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ETO MARZO 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5" i="1"/>
  <c r="D36" i="1" s="1"/>
  <c r="D37" i="1" l="1"/>
  <c r="E37" i="1" l="1"/>
  <c r="C36" i="1"/>
  <c r="E11" i="1" l="1"/>
  <c r="E9" i="1"/>
  <c r="E28" i="1"/>
  <c r="D28" i="1"/>
  <c r="C28" i="1" l="1"/>
  <c r="D32" i="1" l="1"/>
  <c r="C32" i="1"/>
  <c r="E31" i="1" l="1"/>
  <c r="E30" i="1"/>
  <c r="E32" i="1" s="1"/>
  <c r="C37" i="1" l="1"/>
  <c r="E22" i="1"/>
  <c r="E12" i="1"/>
  <c r="E10" i="1"/>
  <c r="D8" i="1" l="1"/>
  <c r="E8" i="1" l="1"/>
  <c r="E24" i="1" l="1"/>
  <c r="D14" i="1" l="1"/>
  <c r="D21" i="1"/>
  <c r="D20" i="1"/>
  <c r="E27" i="1" l="1"/>
  <c r="E26" i="1"/>
  <c r="E25" i="1"/>
  <c r="E23" i="1"/>
  <c r="E13" i="1" l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<sst xmlns="http://schemas.openxmlformats.org/spreadsheetml/2006/main" count="43" uniqueCount="41">
  <si>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</si>
  <si>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</si>
  <si>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</si>
  <si>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</si>
  <si>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</si>
  <si>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</si>
  <si>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</si>
  <si>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</si>
  <si>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</si>
  <si>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</si>
  <si>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</si>
  <si>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</si>
  <si>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</si>
  <si>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</si>
  <si>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</si>
  <si>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Bancomer 3,000 MDP</t>
  </si>
  <si>
    <t>Bancomer 1,852 MDP</t>
  </si>
  <si>
    <t>Santander 1,350 MDP</t>
  </si>
  <si>
    <t>Santander 1,750 MDP</t>
  </si>
  <si>
    <t>Santander 1,900 MDP</t>
  </si>
  <si>
    <t>Banobras 4,416 MDP</t>
  </si>
  <si>
    <t>Banobras 5,000 MDP</t>
  </si>
  <si>
    <t>HSBC 500 MDP</t>
  </si>
  <si>
    <t>Banorte 3,397 MDP</t>
  </si>
  <si>
    <t>Bancomer 1,000 MDP</t>
  </si>
  <si>
    <t>Bancomer 830 MDP</t>
  </si>
  <si>
    <t>Banco del Bajío 1,500 MDP**</t>
  </si>
  <si>
    <t>Multiva 1,185 MDP**</t>
  </si>
  <si>
    <t>Banco del Bajío 500 MDP**</t>
  </si>
  <si>
    <t>Banco del Bajío 250 MDP**</t>
  </si>
  <si>
    <t>Banco del Bajío 1,177 MDP</t>
  </si>
  <si>
    <t>Banorte 1,489 MDP</t>
  </si>
  <si>
    <t>Azteca  493 MDP</t>
  </si>
  <si>
    <t>Azteca 248 MDP</t>
  </si>
  <si>
    <t>**Financiamientos liquidados en enero de 2023, para refinanciarse con nuevos créditos  derivados del refinanciamiento al amparo del artículo 23 de la Ley de Disciplina Financiera.</t>
  </si>
  <si>
    <t>Banobras 143 MDP</t>
  </si>
  <si>
    <t>Del 1 de enero al 30 de septiembre de 2023</t>
  </si>
  <si>
    <t xml:space="preserve">Total FAFEF </t>
  </si>
  <si>
    <t>Banobras 169 MDP</t>
  </si>
  <si>
    <t>FAFEF</t>
  </si>
  <si>
    <t>* Se presenta el Valor Nominal del Bono Cupón Cero al mes de junio de 2023 debido a que no se recibieron en tiempo al saldo al 30 de spetiembre dde 2023 por parte de Banobras. Se actualizara en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</si>
</sst>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 applyFill="1" applyAlignment="1">
      <alignment vertical="top"/>
    </xf>
    <xf numFmtId="0" fontId="13" fillId="0" borderId="0" xfId="0" applyFont="1"/>
    <xf numFmtId="0" fontId="14" fillId="0" borderId="0" xfId="0" applyFont="1"/>
    <xf numFmtId="0" fontId="3" fillId="0" borderId="0" xfId="0" applyFont="1"/>
    <xf numFmtId="0" fontId="15" fillId="4" borderId="1" xfId="6" applyFont="1" applyFill="1" applyBorder="1" applyAlignment="1" applyProtection="1">
      <alignment horizontal="center" vertical="center"/>
    </xf>
    <xf numFmtId="0" fontId="15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top"/>
    </xf>
    <xf numFmtId="0" fontId="0" fillId="0" borderId="0" xfId="0" applyFont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5" fillId="4" borderId="13" xfId="6" applyFont="1" applyFill="1" applyBorder="1" applyAlignment="1" applyProtection="1">
      <alignment horizontal="center" vertical="center" wrapText="1"/>
    </xf>
    <xf numFmtId="0" fontId="15" fillId="4" borderId="14" xfId="6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left" vertical="top" wrapText="1"/>
    </xf>
  </cellXfs>
  <cellStyles count="8">
    <cellStyle name="Millares" xfId="1" builtinId="3"/>
    <cellStyle name="Moneda 2" xfId="2" xr:uid="{00000000-0005-0000-0000-000001000000}"/>
    <cellStyle name="Moneda 2 2" xfId="5" xr:uid="{00000000-0005-0000-0000-000002000000}"/>
    <cellStyle name="Normal" xfId="0" builtinId="0"/>
    <cellStyle name="Normal 11" xfId="3" xr:uid="{00000000-0005-0000-0000-000004000000}"/>
    <cellStyle name="Normal 2" xfId="6" xr:uid="{00000000-0005-0000-0000-000005000000}"/>
    <cellStyle name="Normal 2 2" xfId="7" xr:uid="{00000000-0005-0000-0000-000006000000}"/>
    <cellStyle name="Normal 3" xfId="4" xr:uid="{00000000-0005-0000-0000-000007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showGridLines="0" tabSelected="1" zoomScale="115" zoomScaleNormal="115" workbookViewId="0">
      <selection activeCell="G39" sqref="G39"/>
    </sheetView>
  </sheetViews>
  <sheetFormatPr baseColWidth="10" defaultColWidth="11.42578125" defaultRowHeight="15" x14ac:dyDescent="0.25"/>
  <cols>
    <col min="1" max="1" width="8" style="1" customWidth="1"/>
    <col min="2" max="2" width="40.42578125" style="1" customWidth="1"/>
    <col min="3" max="3" width="26.7109375" style="1" customWidth="1"/>
    <col min="4" max="4" width="18.85546875" style="1" customWidth="1"/>
    <col min="5" max="5" width="19.85546875" style="1" customWidth="1"/>
    <col min="6" max="6" width="8.28515625" style="13" customWidth="1"/>
    <col min="7" max="7" width="17.7109375" style="13" bestFit="1" customWidth="1"/>
    <col min="8" max="16384" width="11.42578125" style="1"/>
  </cols>
  <sheetData>
    <row r="1" spans="2:7" ht="15" customHeight="1" x14ac:dyDescent="0.25">
      <c r="B1" s="43" t="s">
        <v>3</v>
      </c>
      <c r="C1" s="43"/>
      <c r="D1" s="43"/>
      <c r="E1" s="43"/>
      <c r="F1" s="27"/>
      <c r="G1" s="27"/>
    </row>
    <row r="2" spans="2:7" ht="13.5" customHeight="1" x14ac:dyDescent="0.25">
      <c r="B2" s="43" t="s">
        <v>0</v>
      </c>
      <c r="C2" s="43"/>
      <c r="D2" s="43"/>
      <c r="E2" s="43"/>
      <c r="F2" s="12"/>
      <c r="G2" s="12"/>
    </row>
    <row r="3" spans="2:7" ht="15" customHeight="1" x14ac:dyDescent="0.25">
      <c r="B3" s="43" t="s">
        <v>36</v>
      </c>
      <c r="C3" s="43"/>
      <c r="D3" s="43"/>
      <c r="E3" s="43"/>
      <c r="F3" s="12"/>
      <c r="G3" s="12"/>
    </row>
    <row r="4" spans="2:7" ht="15.75" customHeight="1" x14ac:dyDescent="0.25">
      <c r="B4" s="2"/>
      <c r="C4" s="3"/>
      <c r="D4" s="4"/>
      <c r="E4" s="4"/>
    </row>
    <row r="5" spans="2:7" ht="19.149999999999999" customHeight="1" x14ac:dyDescent="0.25">
      <c r="B5" s="40" t="s">
        <v>10</v>
      </c>
      <c r="C5" s="19" t="s">
        <v>4</v>
      </c>
      <c r="D5" s="20" t="s">
        <v>1</v>
      </c>
      <c r="E5" s="20" t="s">
        <v>0</v>
      </c>
    </row>
    <row r="6" spans="2:7" ht="19.149999999999999" customHeight="1" x14ac:dyDescent="0.25">
      <c r="B6" s="41"/>
      <c r="C6" s="19" t="s">
        <v>11</v>
      </c>
      <c r="D6" s="20" t="s">
        <v>12</v>
      </c>
      <c r="E6" s="20" t="s">
        <v>13</v>
      </c>
    </row>
    <row r="7" spans="2:7" x14ac:dyDescent="0.25">
      <c r="B7" s="44" t="s">
        <v>5</v>
      </c>
      <c r="C7" s="45"/>
      <c r="D7" s="45"/>
      <c r="E7" s="46"/>
    </row>
    <row r="8" spans="2:7" x14ac:dyDescent="0.25">
      <c r="B8" s="5" t="s">
        <v>26</v>
      </c>
      <c r="C8" s="28">
        <v>1485222768.910002</v>
      </c>
      <c r="D8" s="28">
        <f>585693.28+C25</f>
        <v>1485222768.9100001</v>
      </c>
      <c r="E8" s="29">
        <f>C8-D8</f>
        <v>1.9073486328125E-6</v>
      </c>
      <c r="G8" s="25"/>
    </row>
    <row r="9" spans="2:7" x14ac:dyDescent="0.25">
      <c r="B9" s="5" t="s">
        <v>15</v>
      </c>
      <c r="C9" s="28">
        <v>2970445538</v>
      </c>
      <c r="D9" s="28">
        <v>12132478.949999999</v>
      </c>
      <c r="E9" s="29">
        <f>C9-D9</f>
        <v>2958313059.0500002</v>
      </c>
      <c r="G9" s="25"/>
    </row>
    <row r="10" spans="2:7" x14ac:dyDescent="0.25">
      <c r="B10" s="5" t="s">
        <v>16</v>
      </c>
      <c r="C10" s="28">
        <v>1805089384.2</v>
      </c>
      <c r="D10" s="28">
        <v>7372701.7620962234</v>
      </c>
      <c r="E10" s="29">
        <f>C10-D10</f>
        <v>1797716682.4379039</v>
      </c>
      <c r="G10" s="25"/>
    </row>
    <row r="11" spans="2:7" x14ac:dyDescent="0.25">
      <c r="B11" s="5" t="s">
        <v>17</v>
      </c>
      <c r="C11" s="28">
        <v>1336700491.9999981</v>
      </c>
      <c r="D11" s="28">
        <v>5459615.5499999998</v>
      </c>
      <c r="E11" s="29">
        <f>C11-D11</f>
        <v>1331240876.4499981</v>
      </c>
      <c r="G11" s="25"/>
    </row>
    <row r="12" spans="2:7" x14ac:dyDescent="0.25">
      <c r="B12" s="5" t="s">
        <v>18</v>
      </c>
      <c r="C12" s="28">
        <v>1732759897.2</v>
      </c>
      <c r="D12" s="28">
        <v>7077279.3799999999</v>
      </c>
      <c r="E12" s="29">
        <f>C12-D12</f>
        <v>1725682617.8199999</v>
      </c>
      <c r="G12" s="25"/>
    </row>
    <row r="13" spans="2:7" x14ac:dyDescent="0.25">
      <c r="B13" s="5" t="s">
        <v>19</v>
      </c>
      <c r="C13" s="28">
        <v>1881282174</v>
      </c>
      <c r="D13" s="28">
        <v>7683903.3574074069</v>
      </c>
      <c r="E13" s="29">
        <f t="shared" ref="E13:E27" si="0">C13-D13</f>
        <v>1873598270.6425927</v>
      </c>
      <c r="G13" s="25"/>
    </row>
    <row r="14" spans="2:7" ht="13.5" customHeight="1" x14ac:dyDescent="0.25">
      <c r="B14" s="5" t="s">
        <v>27</v>
      </c>
      <c r="C14" s="28">
        <v>1173840432.0800006</v>
      </c>
      <c r="D14" s="28">
        <f>463718.82+C24</f>
        <v>1173840432.0799999</v>
      </c>
      <c r="E14" s="29">
        <f t="shared" si="0"/>
        <v>0</v>
      </c>
      <c r="G14" s="25"/>
    </row>
    <row r="15" spans="2:7" x14ac:dyDescent="0.25">
      <c r="B15" s="5" t="s">
        <v>20</v>
      </c>
      <c r="C15" s="28">
        <v>4374013446.5</v>
      </c>
      <c r="D15" s="28">
        <v>17226628.967625</v>
      </c>
      <c r="E15" s="29">
        <f t="shared" si="0"/>
        <v>4356786817.5323753</v>
      </c>
      <c r="G15" s="25"/>
    </row>
    <row r="16" spans="2:7" x14ac:dyDescent="0.25">
      <c r="B16" s="5" t="s">
        <v>21</v>
      </c>
      <c r="C16" s="28">
        <v>4951900200</v>
      </c>
      <c r="D16" s="28">
        <v>19502580</v>
      </c>
      <c r="E16" s="29">
        <f t="shared" si="0"/>
        <v>4932397620</v>
      </c>
      <c r="G16" s="25"/>
    </row>
    <row r="17" spans="2:9" x14ac:dyDescent="0.25">
      <c r="B17" s="5" t="s">
        <v>21</v>
      </c>
      <c r="C17" s="28">
        <v>4951900200</v>
      </c>
      <c r="D17" s="28">
        <v>19502580</v>
      </c>
      <c r="E17" s="29">
        <f t="shared" si="0"/>
        <v>4932397620</v>
      </c>
      <c r="G17" s="25"/>
    </row>
    <row r="18" spans="2:9" x14ac:dyDescent="0.25">
      <c r="B18" s="5" t="s">
        <v>22</v>
      </c>
      <c r="C18" s="28">
        <v>489007408.50999999</v>
      </c>
      <c r="D18" s="28">
        <v>1857594.39820598</v>
      </c>
      <c r="E18" s="29">
        <f t="shared" si="0"/>
        <v>487149814.11179399</v>
      </c>
      <c r="G18" s="25"/>
    </row>
    <row r="19" spans="2:9" x14ac:dyDescent="0.25">
      <c r="B19" s="5" t="s">
        <v>23</v>
      </c>
      <c r="C19" s="28">
        <v>3369481079.6199999</v>
      </c>
      <c r="D19" s="28">
        <v>11583503.327527499</v>
      </c>
      <c r="E19" s="29">
        <f t="shared" si="0"/>
        <v>3357897576.2924724</v>
      </c>
      <c r="G19" s="25"/>
    </row>
    <row r="20" spans="2:9" x14ac:dyDescent="0.25">
      <c r="B20" s="5" t="s">
        <v>28</v>
      </c>
      <c r="C20" s="28">
        <v>492275243.11000001</v>
      </c>
      <c r="D20" s="28">
        <f>166500+C26</f>
        <v>492275243.11000001</v>
      </c>
      <c r="E20" s="29">
        <f t="shared" si="0"/>
        <v>0</v>
      </c>
      <c r="G20" s="25"/>
    </row>
    <row r="21" spans="2:9" x14ac:dyDescent="0.25">
      <c r="B21" s="5" t="s">
        <v>29</v>
      </c>
      <c r="C21" s="28">
        <v>248067000</v>
      </c>
      <c r="D21" s="28">
        <f>78500+C27</f>
        <v>248067000</v>
      </c>
      <c r="E21" s="29">
        <f t="shared" si="0"/>
        <v>0</v>
      </c>
      <c r="G21" s="25"/>
    </row>
    <row r="22" spans="2:9" x14ac:dyDescent="0.25">
      <c r="B22" s="5" t="s">
        <v>24</v>
      </c>
      <c r="C22" s="28">
        <v>992268000</v>
      </c>
      <c r="D22" s="28">
        <v>3200000</v>
      </c>
      <c r="E22" s="29">
        <f>C22-D22</f>
        <v>989068000</v>
      </c>
      <c r="G22" s="25"/>
    </row>
    <row r="23" spans="2:9" x14ac:dyDescent="0.25">
      <c r="B23" s="5" t="s">
        <v>25</v>
      </c>
      <c r="C23" s="28">
        <v>371908273.26999998</v>
      </c>
      <c r="D23" s="28">
        <v>2656000</v>
      </c>
      <c r="E23" s="29">
        <f t="shared" si="0"/>
        <v>369252273.26999998</v>
      </c>
      <c r="G23" s="25"/>
    </row>
    <row r="24" spans="2:9" x14ac:dyDescent="0.25">
      <c r="B24" s="5" t="s">
        <v>30</v>
      </c>
      <c r="C24" s="28">
        <v>1173376713.26</v>
      </c>
      <c r="D24" s="28">
        <v>4337981.8900000006</v>
      </c>
      <c r="E24" s="29">
        <f>C24-D24</f>
        <v>1169038731.3699999</v>
      </c>
      <c r="G24" s="25"/>
    </row>
    <row r="25" spans="2:9" x14ac:dyDescent="0.25">
      <c r="B25" s="5" t="s">
        <v>31</v>
      </c>
      <c r="C25" s="28">
        <v>1484637075.6300001</v>
      </c>
      <c r="D25" s="28">
        <v>5480546.2200000035</v>
      </c>
      <c r="E25" s="29">
        <f t="shared" si="0"/>
        <v>1479156529.4100001</v>
      </c>
      <c r="G25" s="25"/>
    </row>
    <row r="26" spans="2:9" x14ac:dyDescent="0.25">
      <c r="B26" s="5" t="s">
        <v>32</v>
      </c>
      <c r="C26" s="28">
        <v>492108743.11000001</v>
      </c>
      <c r="D26" s="28">
        <v>1538000</v>
      </c>
      <c r="E26" s="29">
        <f t="shared" si="0"/>
        <v>490570743.11000001</v>
      </c>
      <c r="G26" s="25"/>
    </row>
    <row r="27" spans="2:9" x14ac:dyDescent="0.25">
      <c r="B27" s="5" t="s">
        <v>33</v>
      </c>
      <c r="C27" s="28">
        <v>247988500</v>
      </c>
      <c r="D27" s="28">
        <v>721500</v>
      </c>
      <c r="E27" s="29">
        <f t="shared" si="0"/>
        <v>247267000</v>
      </c>
      <c r="G27" s="25"/>
      <c r="H27" s="36"/>
      <c r="I27" s="36"/>
    </row>
    <row r="28" spans="2:9" x14ac:dyDescent="0.25">
      <c r="B28" s="23" t="s">
        <v>6</v>
      </c>
      <c r="C28" s="30">
        <f>SUM(C6:C27)</f>
        <v>36024272569.399994</v>
      </c>
      <c r="D28" s="30">
        <f>SUM(D6:D27)</f>
        <v>3526738337.9028621</v>
      </c>
      <c r="E28" s="31">
        <f>SUM(E8:E27)</f>
        <v>32497534231.497135</v>
      </c>
      <c r="G28" s="25"/>
      <c r="H28" s="36"/>
      <c r="I28" s="36"/>
    </row>
    <row r="29" spans="2:9" x14ac:dyDescent="0.25">
      <c r="B29" s="44" t="s">
        <v>39</v>
      </c>
      <c r="C29" s="45"/>
      <c r="D29" s="45"/>
      <c r="E29" s="46"/>
    </row>
    <row r="30" spans="2:9" x14ac:dyDescent="0.25">
      <c r="B30" s="5" t="s">
        <v>35</v>
      </c>
      <c r="C30" s="28">
        <v>143830129.53999999</v>
      </c>
      <c r="D30" s="28">
        <v>446880.21</v>
      </c>
      <c r="E30" s="29">
        <f>C30-D30</f>
        <v>143383249.32999998</v>
      </c>
      <c r="G30" s="25"/>
      <c r="H30" s="36"/>
      <c r="I30" s="36"/>
    </row>
    <row r="31" spans="2:9" x14ac:dyDescent="0.25">
      <c r="B31" s="5" t="s">
        <v>38</v>
      </c>
      <c r="C31" s="28">
        <v>169049260.21000001</v>
      </c>
      <c r="D31" s="28">
        <v>210973.47999999998</v>
      </c>
      <c r="E31" s="29">
        <f>C31-D31</f>
        <v>168838286.73000002</v>
      </c>
      <c r="G31" s="25"/>
      <c r="H31" s="36"/>
      <c r="I31" s="36"/>
    </row>
    <row r="32" spans="2:9" x14ac:dyDescent="0.25">
      <c r="B32" s="23" t="s">
        <v>37</v>
      </c>
      <c r="C32" s="30">
        <f>SUM(C30:C31)</f>
        <v>312879389.75</v>
      </c>
      <c r="D32" s="30">
        <f>SUM(D30:D31)</f>
        <v>657853.68999999994</v>
      </c>
      <c r="E32" s="31">
        <f>SUM(E30:E31)</f>
        <v>312221536.06</v>
      </c>
    </row>
    <row r="33" spans="2:12" x14ac:dyDescent="0.25">
      <c r="B33" s="10"/>
      <c r="C33" s="11"/>
      <c r="D33" s="11"/>
      <c r="E33" s="26"/>
    </row>
    <row r="34" spans="2:12" x14ac:dyDescent="0.25">
      <c r="B34" s="37" t="s">
        <v>7</v>
      </c>
      <c r="C34" s="38"/>
      <c r="D34" s="38"/>
      <c r="E34" s="39"/>
      <c r="F34" s="16"/>
      <c r="G34" s="16"/>
    </row>
    <row r="35" spans="2:12" x14ac:dyDescent="0.25">
      <c r="B35" s="5" t="s">
        <v>14</v>
      </c>
      <c r="C35" s="28">
        <v>332154149.91000003</v>
      </c>
      <c r="D35" s="28">
        <f>+C35-E35</f>
        <v>11566483.450000048</v>
      </c>
      <c r="E35" s="29">
        <v>320587666.45999998</v>
      </c>
      <c r="F35" s="17"/>
      <c r="G35" s="17"/>
    </row>
    <row r="36" spans="2:12" s="6" customFormat="1" x14ac:dyDescent="0.25">
      <c r="B36" s="21" t="s">
        <v>9</v>
      </c>
      <c r="C36" s="32">
        <f>SUM(C35:C35)</f>
        <v>332154149.91000003</v>
      </c>
      <c r="D36" s="32">
        <f>SUM(D35:D35)</f>
        <v>11566483.450000048</v>
      </c>
      <c r="E36" s="33">
        <f>SUM(E35:E35)</f>
        <v>320587666.45999998</v>
      </c>
      <c r="F36" s="18"/>
      <c r="G36" s="17"/>
    </row>
    <row r="37" spans="2:12" x14ac:dyDescent="0.25">
      <c r="B37" s="22" t="s">
        <v>8</v>
      </c>
      <c r="C37" s="34">
        <f>SUM(C32,C36,C28)</f>
        <v>36669306109.059998</v>
      </c>
      <c r="D37" s="34">
        <f>SUM(D28,D36,D32)</f>
        <v>3538962675.0428624</v>
      </c>
      <c r="E37" s="34">
        <f>SUM(E28,E36,E32)</f>
        <v>33130343434.017136</v>
      </c>
      <c r="F37" s="16"/>
      <c r="G37" s="16"/>
    </row>
    <row r="38" spans="2:12" s="7" customFormat="1" x14ac:dyDescent="0.25">
      <c r="B38" s="8"/>
      <c r="C38" s="9"/>
      <c r="D38" s="9"/>
      <c r="E38" s="9"/>
      <c r="F38" s="14"/>
      <c r="G38" s="14"/>
    </row>
    <row r="39" spans="2:12" s="7" customFormat="1" ht="33" customHeight="1" x14ac:dyDescent="0.25">
      <c r="B39" s="47" t="s">
        <v>40</v>
      </c>
      <c r="C39" s="47"/>
      <c r="D39" s="47"/>
      <c r="E39" s="47"/>
      <c r="F39" s="35"/>
      <c r="G39" s="35"/>
      <c r="H39" s="35"/>
      <c r="I39" s="35"/>
      <c r="J39" s="35"/>
      <c r="K39" s="35"/>
      <c r="L39" s="35"/>
    </row>
    <row r="40" spans="2:12" ht="30.75" customHeight="1" x14ac:dyDescent="0.25">
      <c r="B40" s="42" t="s">
        <v>34</v>
      </c>
      <c r="C40" s="42"/>
      <c r="D40" s="42"/>
      <c r="E40" s="42"/>
      <c r="F40" s="42"/>
      <c r="G40" s="15"/>
    </row>
    <row r="42" spans="2:12" x14ac:dyDescent="0.25">
      <c r="B42" s="24" t="s">
        <v>2</v>
      </c>
    </row>
  </sheetData>
  <mergeCells count="9">
    <mergeCell ref="B34:E34"/>
    <mergeCell ref="B5:B6"/>
    <mergeCell ref="B40:F40"/>
    <mergeCell ref="B1:E1"/>
    <mergeCell ref="B2:E2"/>
    <mergeCell ref="B3:E3"/>
    <mergeCell ref="B7:E7"/>
    <mergeCell ref="B39:E39"/>
    <mergeCell ref="B29:E29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Rentería Mireya</cp:lastModifiedBy>
  <cp:lastPrinted>2021-10-18T15:31:12Z</cp:lastPrinted>
  <dcterms:created xsi:type="dcterms:W3CDTF">2018-10-05T18:39:50Z</dcterms:created>
  <dcterms:modified xsi:type="dcterms:W3CDTF">2023-10-18T15:16:40Z</dcterms:modified>
</cp:coreProperties>
</file>