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HP\DFKGLS\"/>
    </mc:Choice>
  </mc:AlternateContent>
  <xr:revisionPtr revIDLastSave="0" documentId="13_ncr:1_{CECA9961-5C1F-44B1-AECA-AE1FAA0BAB00}" xr6:coauthVersionLast="47" xr6:coauthVersionMax="47" xr10:uidLastSave="{00000000-0000-0000-0000-000000000000}"/>
  <bookViews>
    <workbookView xWindow="-120" yWindow="-120" windowWidth="20730" windowHeight="11040" firstSheet="1" activeTab="1" xr2:uid="{AE28776D-011D-48C8-BCCB-E0531E643C77}"/>
  </bookViews>
  <sheets>
    <sheet name="BALANCE 3 TRIM" sheetId="1" state="hidden" r:id="rId1"/>
    <sheet name="BALANCE 4 TRIM " sheetId="2" r:id="rId2"/>
  </sheets>
  <definedNames>
    <definedName name="_xlnm.Print_Titles" localSheetId="0">'BALANCE 3 TRIM'!$2:$9</definedName>
    <definedName name="_xlnm.Print_Titles" localSheetId="1">'BALANCE 4 TRIM '!$2:$9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6" i="2" l="1"/>
  <c r="D51" i="2"/>
  <c r="C51" i="2"/>
  <c r="D81" i="2"/>
  <c r="D82" i="2" s="1"/>
  <c r="C81" i="2"/>
  <c r="C82" i="2" s="1"/>
  <c r="D74" i="2"/>
  <c r="C74" i="2"/>
  <c r="D72" i="2"/>
  <c r="C72" i="2"/>
  <c r="B72" i="2"/>
  <c r="D69" i="2"/>
  <c r="D68" i="2" s="1"/>
  <c r="C69" i="2"/>
  <c r="C68" i="2" s="1"/>
  <c r="B69" i="2"/>
  <c r="B68" i="2" s="1"/>
  <c r="D66" i="2"/>
  <c r="B66" i="2"/>
  <c r="D59" i="2"/>
  <c r="C59" i="2"/>
  <c r="D57" i="2"/>
  <c r="C57" i="2"/>
  <c r="B57" i="2"/>
  <c r="D55" i="2"/>
  <c r="C55" i="2"/>
  <c r="B55" i="2"/>
  <c r="D54" i="2"/>
  <c r="C54" i="2"/>
  <c r="B54" i="2"/>
  <c r="B51" i="2"/>
  <c r="D43" i="2"/>
  <c r="C43" i="2"/>
  <c r="B43" i="2"/>
  <c r="D39" i="2"/>
  <c r="C39" i="2"/>
  <c r="B39" i="2"/>
  <c r="D31" i="2"/>
  <c r="C31" i="2"/>
  <c r="B31" i="2"/>
  <c r="D19" i="2"/>
  <c r="C19" i="2"/>
  <c r="B19" i="2"/>
  <c r="D15" i="2"/>
  <c r="C15" i="2"/>
  <c r="B15" i="2"/>
  <c r="C54" i="1"/>
  <c r="B76" i="2" l="1"/>
  <c r="B78" i="2" s="1"/>
  <c r="B47" i="2"/>
  <c r="C53" i="2"/>
  <c r="C61" i="2" s="1"/>
  <c r="C63" i="2" s="1"/>
  <c r="D53" i="2"/>
  <c r="D61" i="2" s="1"/>
  <c r="D63" i="2" s="1"/>
  <c r="B53" i="2"/>
  <c r="B61" i="2" s="1"/>
  <c r="B63" i="2" s="1"/>
  <c r="D47" i="2"/>
  <c r="D13" i="2" s="1"/>
  <c r="D10" i="2" s="1"/>
  <c r="C47" i="2"/>
  <c r="C13" i="2" s="1"/>
  <c r="C10" i="2" s="1"/>
  <c r="C76" i="2"/>
  <c r="C78" i="2" s="1"/>
  <c r="D76" i="2"/>
  <c r="D78" i="2" s="1"/>
  <c r="B15" i="1"/>
  <c r="C15" i="1"/>
  <c r="D15" i="1"/>
  <c r="B19" i="1"/>
  <c r="C19" i="1"/>
  <c r="D19" i="1"/>
  <c r="B31" i="1"/>
  <c r="C31" i="1"/>
  <c r="D31" i="1"/>
  <c r="B39" i="1"/>
  <c r="C39" i="1"/>
  <c r="C47" i="1" s="1"/>
  <c r="C13" i="1" s="1"/>
  <c r="C10" i="1" s="1"/>
  <c r="C23" i="1" s="1"/>
  <c r="C25" i="1" s="1"/>
  <c r="C27" i="1" s="1"/>
  <c r="C35" i="1" s="1"/>
  <c r="D39" i="1"/>
  <c r="D47" i="1" s="1"/>
  <c r="D13" i="1" s="1"/>
  <c r="D10" i="1" s="1"/>
  <c r="D23" i="1" s="1"/>
  <c r="D25" i="1" s="1"/>
  <c r="D27" i="1" s="1"/>
  <c r="D35" i="1" s="1"/>
  <c r="B43" i="1"/>
  <c r="C43" i="1"/>
  <c r="D43" i="1"/>
  <c r="B47" i="1"/>
  <c r="B13" i="1" s="1"/>
  <c r="B10" i="1" s="1"/>
  <c r="B23" i="1" s="1"/>
  <c r="B25" i="1" s="1"/>
  <c r="B27" i="1" s="1"/>
  <c r="B35" i="1" s="1"/>
  <c r="B51" i="1"/>
  <c r="C51" i="1"/>
  <c r="D51" i="1"/>
  <c r="C53" i="1"/>
  <c r="D53" i="1"/>
  <c r="D61" i="1" s="1"/>
  <c r="D63" i="1" s="1"/>
  <c r="B54" i="1"/>
  <c r="D54" i="1"/>
  <c r="B55" i="1"/>
  <c r="B53" i="1" s="1"/>
  <c r="B61" i="1" s="1"/>
  <c r="B63" i="1" s="1"/>
  <c r="C55" i="1"/>
  <c r="D55" i="1"/>
  <c r="B57" i="1"/>
  <c r="C57" i="1"/>
  <c r="D57" i="1"/>
  <c r="C59" i="1"/>
  <c r="D59" i="1"/>
  <c r="B66" i="1"/>
  <c r="C66" i="1"/>
  <c r="C76" i="1" s="1"/>
  <c r="C78" i="1" s="1"/>
  <c r="D66" i="1"/>
  <c r="D76" i="1" s="1"/>
  <c r="D78" i="1" s="1"/>
  <c r="C68" i="1"/>
  <c r="D68" i="1"/>
  <c r="B69" i="1"/>
  <c r="B68" i="1" s="1"/>
  <c r="B76" i="1" s="1"/>
  <c r="B78" i="1" s="1"/>
  <c r="C69" i="1"/>
  <c r="D69" i="1"/>
  <c r="B72" i="1"/>
  <c r="C72" i="1"/>
  <c r="D72" i="1"/>
  <c r="C74" i="1"/>
  <c r="D74" i="1"/>
  <c r="C81" i="1"/>
  <c r="D81" i="1"/>
  <c r="D82" i="1" s="1"/>
  <c r="C82" i="1"/>
  <c r="B13" i="2" l="1"/>
  <c r="B10" i="2" s="1"/>
  <c r="D23" i="2"/>
  <c r="D25" i="2" s="1"/>
  <c r="D27" i="2" s="1"/>
  <c r="D35" i="2" s="1"/>
  <c r="C23" i="2"/>
  <c r="C25" i="2" s="1"/>
  <c r="C27" i="2" s="1"/>
  <c r="C35" i="2" s="1"/>
  <c r="C61" i="1"/>
  <c r="C63" i="1" s="1"/>
  <c r="B23" i="2" l="1"/>
  <c r="B25" i="2" s="1"/>
  <c r="B27" i="2" s="1"/>
  <c r="B35" i="2" s="1"/>
</calcChain>
</file>

<file path=xl/sharedStrings.xml><?xml version="1.0" encoding="utf-8"?>
<sst xmlns="http://schemas.openxmlformats.org/spreadsheetml/2006/main" count="132" uniqueCount="45">
  <si>
    <t>CONFIRMACION</t>
  </si>
  <si>
    <t>VIII. Balance Presupuestario de Recursos Etiquetados sin Financiamiento Neto (VIII = VII – A3.2)</t>
  </si>
  <si>
    <t>VII. Balance Presupuestario de Recursos Etiquetados (VII = A2 + A3.2 – B2 + C2)</t>
  </si>
  <si>
    <t>C2. Remanentes de Transferencias Federales Etiquetadas aplicados en el periodo</t>
  </si>
  <si>
    <t>B2. Gasto Etiquetado (sin incluir Amortización de la Deuda Pública)</t>
  </si>
  <si>
    <t>G2. Amortización de la Deuda Pública con Gasto Etiquetado</t>
  </si>
  <si>
    <t>F2. Financiamiento con Fuente de Pago de Transferencias Federales Etiquetadas</t>
  </si>
  <si>
    <t>A3.2 Financiamiento Neto con Fuente de Pago de Transferencias Federales Etiquetadas (A3.2 = F2 – G2)</t>
  </si>
  <si>
    <t>A2. Transferencias Federales Etiquetadas</t>
  </si>
  <si>
    <t>Recaudado/Pagado</t>
  </si>
  <si>
    <t>Devengado</t>
  </si>
  <si>
    <t>Estimado/ Aprobado</t>
  </si>
  <si>
    <t>Concepto</t>
  </si>
  <si>
    <t>VI. Balance Presupuestario de Recursos Disponibles sin Financiamiento Neto (VI = V – A3.1)</t>
  </si>
  <si>
    <t>V. Balance Presupuestario de Recursos Disponibles (V = A1 + A3.1 – B 1 + C1)</t>
  </si>
  <si>
    <t>C1. Remanentes de Ingresos de Libre Disposición aplicados en el periodo</t>
  </si>
  <si>
    <t>B1. Gasto No Etiquetado (sin incluir Amortización de la Deuda Pública)</t>
  </si>
  <si>
    <t>G1. Amortización de la Deuda Pública con Gasto No Etiquetado</t>
  </si>
  <si>
    <t>F1. Financiamiento con Fuente de Pago de Ingresos de Libre Disposición</t>
  </si>
  <si>
    <t>A3.1 Financiamiento Neto con Fuente de Pago de Ingresos de Libre Disposición (A3.1 = F1 – G1)</t>
  </si>
  <si>
    <t>A1. Ingresos de Libre Disposición</t>
  </si>
  <si>
    <t>A3. Financiamiento Neto (A3 = F – G )</t>
  </si>
  <si>
    <t>G. Amortización de la Deuda (G = G1 + G2)</t>
  </si>
  <si>
    <t>F. Financiamiento (F = F1 + F2)</t>
  </si>
  <si>
    <t>IV. Balance Primario (IV = III + E)</t>
  </si>
  <si>
    <t>E2. Intereses, Comisiones y Gastos de la Deuda con Gasto Etiquetado</t>
  </si>
  <si>
    <t>E1. Intereses, Comisiones y Gastos de la Deuda con Gasto No Etiquetado</t>
  </si>
  <si>
    <t>E. Intereses, Comisiones y Gastos de la Deuda (E = E1+E2)</t>
  </si>
  <si>
    <t>Pagado</t>
  </si>
  <si>
    <t>Aprobado</t>
  </si>
  <si>
    <t>III. Balance Presupuestario sin Financiamiento Neto y sin Remanentes del Ejercicio Anterior (III= II - C)</t>
  </si>
  <si>
    <t>II. Balance Presupuestario sin Financiamiento Neto (II = I - A3)</t>
  </si>
  <si>
    <t>I. Balance Presupuestario (I = A – B + C)</t>
  </si>
  <si>
    <t>C. Remanentes del Ejercicio Anterior ( C = C1 + C2 )</t>
  </si>
  <si>
    <t>B. Egresos Presupuestarios1 (B = B1+B2)</t>
  </si>
  <si>
    <t>A3. Financiamiento Neto</t>
  </si>
  <si>
    <t>A. Ingresos Totales (A = A1+A2+A3)</t>
  </si>
  <si>
    <t>Estimado/Aprobado</t>
  </si>
  <si>
    <t xml:space="preserve">Concepto </t>
  </si>
  <si>
    <t>(PESOS)</t>
  </si>
  <si>
    <t>Del 1 de Enero al 30 de Septiembre del  2023</t>
  </si>
  <si>
    <t>Balance Presupuestario - LDF</t>
  </si>
  <si>
    <t>Gobierno del Estado de Chihuahua</t>
  </si>
  <si>
    <t>Formato 4 Balance Presupuestario - LDF</t>
  </si>
  <si>
    <t>Del 1 de Enero al 31 de Diciembre del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</si>
</sst>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43" fontId="0" fillId="2" borderId="0" xfId="1" applyFont="1" applyFill="1" applyAlignment="1">
      <alignment vertical="center"/>
    </xf>
    <xf numFmtId="0" fontId="0" fillId="2" borderId="0" xfId="0" applyFill="1" applyAlignment="1">
      <alignment vertical="center"/>
    </xf>
    <xf numFmtId="164" fontId="0" fillId="2" borderId="0" xfId="0" applyNumberFormat="1" applyFill="1" applyAlignment="1">
      <alignment vertical="center"/>
    </xf>
    <xf numFmtId="3" fontId="3" fillId="3" borderId="0" xfId="0" applyNumberFormat="1" applyFont="1" applyFill="1" applyAlignment="1">
      <alignment horizontal="right" vertical="center" wrapText="1"/>
    </xf>
    <xf numFmtId="3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0" fillId="0" borderId="2" xfId="0" applyBorder="1" applyAlignment="1">
      <alignment vertical="center"/>
    </xf>
    <xf numFmtId="0" fontId="2" fillId="0" borderId="2" xfId="0" applyFont="1" applyBorder="1" applyAlignment="1">
      <alignment vertical="center" wrapText="1"/>
    </xf>
    <xf numFmtId="3" fontId="2" fillId="0" borderId="2" xfId="0" applyNumberFormat="1" applyFont="1" applyBorder="1" applyAlignment="1">
      <alignment vertical="center"/>
    </xf>
    <xf numFmtId="0" fontId="0" fillId="0" borderId="2" xfId="0" applyBorder="1" applyAlignment="1">
      <alignment vertical="center" wrapText="1"/>
    </xf>
    <xf numFmtId="164" fontId="0" fillId="0" borderId="2" xfId="0" applyNumberFormat="1" applyBorder="1" applyAlignment="1">
      <alignment vertical="center"/>
    </xf>
    <xf numFmtId="3" fontId="0" fillId="0" borderId="2" xfId="0" applyNumberFormat="1" applyBorder="1" applyAlignment="1">
      <alignment vertical="center"/>
    </xf>
    <xf numFmtId="164" fontId="0" fillId="0" borderId="2" xfId="1" applyNumberFormat="1" applyFont="1" applyBorder="1" applyAlignment="1">
      <alignment vertical="center"/>
    </xf>
    <xf numFmtId="0" fontId="0" fillId="0" borderId="2" xfId="0" applyBorder="1" applyAlignment="1">
      <alignment horizontal="left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left" vertical="center" wrapText="1"/>
    </xf>
    <xf numFmtId="164" fontId="0" fillId="0" borderId="2" xfId="1" applyNumberFormat="1" applyFont="1" applyBorder="1" applyAlignment="1">
      <alignment horizontal="right" vertical="center"/>
    </xf>
    <xf numFmtId="0" fontId="0" fillId="0" borderId="4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6" xfId="0" applyBorder="1" applyAlignment="1">
      <alignment vertical="center"/>
    </xf>
    <xf numFmtId="164" fontId="0" fillId="0" borderId="0" xfId="1" applyNumberFormat="1" applyFont="1" applyAlignment="1">
      <alignment vertical="center"/>
    </xf>
    <xf numFmtId="164" fontId="0" fillId="0" borderId="6" xfId="1" applyNumberFormat="1" applyFont="1" applyBorder="1" applyAlignment="1">
      <alignment vertical="center"/>
    </xf>
    <xf numFmtId="164" fontId="0" fillId="0" borderId="0" xfId="1" applyNumberFormat="1" applyFont="1" applyBorder="1" applyAlignment="1">
      <alignment vertical="center"/>
    </xf>
    <xf numFmtId="3" fontId="0" fillId="0" borderId="0" xfId="0" applyNumberFormat="1" applyAlignment="1">
      <alignment vertical="center"/>
    </xf>
    <xf numFmtId="3" fontId="2" fillId="0" borderId="7" xfId="0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2" fillId="4" borderId="8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4" borderId="3" xfId="0" applyFont="1" applyFill="1" applyBorder="1" applyAlignment="1">
      <alignment vertical="center" wrapText="1"/>
    </xf>
    <xf numFmtId="164" fontId="0" fillId="0" borderId="2" xfId="1" applyNumberFormat="1" applyFont="1" applyFill="1" applyBorder="1" applyAlignment="1">
      <alignment vertical="center"/>
    </xf>
    <xf numFmtId="0" fontId="2" fillId="0" borderId="7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164" fontId="2" fillId="0" borderId="11" xfId="0" applyNumberFormat="1" applyFont="1" applyBorder="1" applyAlignment="1">
      <alignment vertical="center"/>
    </xf>
    <xf numFmtId="164" fontId="2" fillId="0" borderId="6" xfId="0" applyNumberFormat="1" applyFont="1" applyBorder="1" applyAlignment="1">
      <alignment vertical="center"/>
    </xf>
    <xf numFmtId="164" fontId="2" fillId="0" borderId="2" xfId="0" applyNumberFormat="1" applyFont="1" applyBorder="1" applyAlignment="1">
      <alignment vertical="center"/>
    </xf>
    <xf numFmtId="0" fontId="2" fillId="2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3" fontId="0" fillId="0" borderId="2" xfId="0" applyNumberFormat="1" applyFill="1" applyBorder="1" applyAlignment="1">
      <alignment vertical="center"/>
    </xf>
    <xf numFmtId="0" fontId="0" fillId="0" borderId="2" xfId="0" applyFill="1" applyBorder="1" applyAlignment="1">
      <alignment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D16D72-519B-4F7E-945C-7FE711CD51EF}">
  <sheetPr>
    <pageSetUpPr fitToPage="1"/>
  </sheetPr>
  <dimension ref="A1:D82"/>
  <sheetViews>
    <sheetView topLeftCell="A4" zoomScale="110" zoomScaleNormal="110" workbookViewId="0">
      <pane xSplit="1" ySplit="6" topLeftCell="B14" activePane="bottomRight" state="frozen"/>
      <selection activeCell="R43" sqref="R43"/>
      <selection pane="topRight" activeCell="R43" sqref="R43"/>
      <selection pane="bottomLeft" activeCell="R43" sqref="R43"/>
      <selection pane="bottomRight" activeCell="C55" sqref="C55"/>
    </sheetView>
  </sheetViews>
  <sheetFormatPr baseColWidth="10" defaultRowHeight="15" x14ac:dyDescent="0.25"/>
  <cols>
    <col min="1" max="1" width="47.85546875" style="2" customWidth="1"/>
    <col min="2" max="2" width="20.5703125" style="1" customWidth="1"/>
    <col min="3" max="3" width="19.140625" style="1" bestFit="1" customWidth="1"/>
    <col min="4" max="4" width="19" style="1" customWidth="1"/>
    <col min="5" max="16384" width="11.42578125" style="1"/>
  </cols>
  <sheetData>
    <row r="1" spans="1:4" x14ac:dyDescent="0.25">
      <c r="A1" s="43" t="s">
        <v>43</v>
      </c>
      <c r="B1" s="43"/>
      <c r="C1" s="43"/>
      <c r="D1" s="43"/>
    </row>
    <row r="2" spans="1:4" x14ac:dyDescent="0.25">
      <c r="A2" s="38"/>
      <c r="B2" s="38"/>
      <c r="C2" s="38"/>
      <c r="D2" s="38"/>
    </row>
    <row r="3" spans="1:4" x14ac:dyDescent="0.25">
      <c r="A3" s="44" t="s">
        <v>42</v>
      </c>
      <c r="B3" s="45"/>
      <c r="C3" s="45"/>
      <c r="D3" s="46"/>
    </row>
    <row r="4" spans="1:4" x14ac:dyDescent="0.25">
      <c r="A4" s="47" t="s">
        <v>41</v>
      </c>
      <c r="B4" s="48"/>
      <c r="C4" s="48"/>
      <c r="D4" s="49"/>
    </row>
    <row r="5" spans="1:4" x14ac:dyDescent="0.25">
      <c r="A5" s="47" t="s">
        <v>40</v>
      </c>
      <c r="B5" s="48"/>
      <c r="C5" s="48"/>
      <c r="D5" s="49"/>
    </row>
    <row r="6" spans="1:4" x14ac:dyDescent="0.25">
      <c r="A6" s="50" t="s">
        <v>39</v>
      </c>
      <c r="B6" s="51"/>
      <c r="C6" s="51"/>
      <c r="D6" s="52"/>
    </row>
    <row r="8" spans="1:4" s="34" customFormat="1" x14ac:dyDescent="0.25">
      <c r="A8" s="53" t="s">
        <v>38</v>
      </c>
      <c r="B8" s="55" t="s">
        <v>37</v>
      </c>
      <c r="C8" s="55" t="s">
        <v>10</v>
      </c>
      <c r="D8" s="55" t="s">
        <v>9</v>
      </c>
    </row>
    <row r="9" spans="1:4" s="34" customFormat="1" ht="15" customHeight="1" x14ac:dyDescent="0.25">
      <c r="A9" s="54"/>
      <c r="B9" s="56"/>
      <c r="C9" s="56"/>
      <c r="D9" s="56"/>
    </row>
    <row r="10" spans="1:4" x14ac:dyDescent="0.25">
      <c r="A10" s="37" t="s">
        <v>36</v>
      </c>
      <c r="B10" s="11">
        <f>SUM(B11:B13)</f>
        <v>89885381695</v>
      </c>
      <c r="C10" s="11">
        <f>SUM(C11:C13)</f>
        <v>72641055930</v>
      </c>
      <c r="D10" s="11">
        <f>SUM(D11:D13)</f>
        <v>72641055930</v>
      </c>
    </row>
    <row r="11" spans="1:4" x14ac:dyDescent="0.25">
      <c r="A11" s="16" t="s">
        <v>20</v>
      </c>
      <c r="B11" s="14">
        <v>58472730571</v>
      </c>
      <c r="C11" s="14">
        <v>49806460795</v>
      </c>
      <c r="D11" s="14">
        <v>49806460795</v>
      </c>
    </row>
    <row r="12" spans="1:4" x14ac:dyDescent="0.25">
      <c r="A12" s="16" t="s">
        <v>8</v>
      </c>
      <c r="B12" s="14">
        <v>31612613421</v>
      </c>
      <c r="C12" s="14">
        <v>24208141938</v>
      </c>
      <c r="D12" s="14">
        <v>24208141938</v>
      </c>
    </row>
    <row r="13" spans="1:4" x14ac:dyDescent="0.25">
      <c r="A13" s="16" t="s">
        <v>35</v>
      </c>
      <c r="B13" s="14">
        <f>++B47</f>
        <v>-199962297</v>
      </c>
      <c r="C13" s="14">
        <f>++C47</f>
        <v>-1373546803</v>
      </c>
      <c r="D13" s="14">
        <f>++D47</f>
        <v>-1373546803</v>
      </c>
    </row>
    <row r="14" spans="1:4" x14ac:dyDescent="0.25">
      <c r="A14" s="16"/>
      <c r="B14" s="9"/>
      <c r="C14" s="9"/>
      <c r="D14" s="24"/>
    </row>
    <row r="15" spans="1:4" x14ac:dyDescent="0.25">
      <c r="A15" s="10" t="s">
        <v>34</v>
      </c>
      <c r="B15" s="11">
        <f>SUM(B16:B17)</f>
        <v>89885381635</v>
      </c>
      <c r="C15" s="11">
        <f>SUM(C16:C17)</f>
        <v>67807005056</v>
      </c>
      <c r="D15" s="11">
        <f>SUM(D16:D17)</f>
        <v>66614983455</v>
      </c>
    </row>
    <row r="16" spans="1:4" ht="30" x14ac:dyDescent="0.25">
      <c r="A16" s="16" t="s">
        <v>16</v>
      </c>
      <c r="B16" s="14">
        <v>58082202594</v>
      </c>
      <c r="C16" s="14">
        <v>44095024205</v>
      </c>
      <c r="D16" s="14">
        <v>42991286560</v>
      </c>
    </row>
    <row r="17" spans="1:4" ht="30" x14ac:dyDescent="0.25">
      <c r="A17" s="16" t="s">
        <v>4</v>
      </c>
      <c r="B17" s="14">
        <v>31803179041</v>
      </c>
      <c r="C17" s="14">
        <v>23711980851</v>
      </c>
      <c r="D17" s="14">
        <v>23623696895</v>
      </c>
    </row>
    <row r="18" spans="1:4" x14ac:dyDescent="0.25">
      <c r="A18" s="16"/>
      <c r="B18" s="9"/>
      <c r="C18" s="9"/>
      <c r="D18" s="24"/>
    </row>
    <row r="19" spans="1:4" x14ac:dyDescent="0.25">
      <c r="A19" s="10" t="s">
        <v>33</v>
      </c>
      <c r="B19" s="11">
        <f>++B20+B21</f>
        <v>0</v>
      </c>
      <c r="C19" s="11">
        <f>++C20+C21</f>
        <v>544532126</v>
      </c>
      <c r="D19" s="11">
        <f>++D20+D21</f>
        <v>544517126</v>
      </c>
    </row>
    <row r="20" spans="1:4" ht="30" x14ac:dyDescent="0.25">
      <c r="A20" s="16" t="s">
        <v>15</v>
      </c>
      <c r="B20" s="9"/>
      <c r="C20" s="36">
        <v>340259528</v>
      </c>
      <c r="D20" s="36">
        <v>340244528</v>
      </c>
    </row>
    <row r="21" spans="1:4" ht="30" customHeight="1" x14ac:dyDescent="0.25">
      <c r="A21" s="16" t="s">
        <v>3</v>
      </c>
      <c r="B21" s="9">
        <v>0</v>
      </c>
      <c r="C21" s="36">
        <v>204272598</v>
      </c>
      <c r="D21" s="36">
        <v>204272598</v>
      </c>
    </row>
    <row r="22" spans="1:4" x14ac:dyDescent="0.25">
      <c r="A22" s="16"/>
      <c r="B22" s="11"/>
      <c r="C22" s="11"/>
      <c r="D22" s="11"/>
    </row>
    <row r="23" spans="1:4" x14ac:dyDescent="0.25">
      <c r="A23" s="10" t="s">
        <v>32</v>
      </c>
      <c r="B23" s="11">
        <f>++B10-B15+B19</f>
        <v>60</v>
      </c>
      <c r="C23" s="11">
        <f>++C10-C15+C19</f>
        <v>5378583000</v>
      </c>
      <c r="D23" s="11">
        <f>++D10-D15+D19</f>
        <v>6570589601</v>
      </c>
    </row>
    <row r="24" spans="1:4" x14ac:dyDescent="0.25">
      <c r="A24" s="10"/>
      <c r="B24" s="9"/>
      <c r="C24" s="9"/>
      <c r="D24" s="24"/>
    </row>
    <row r="25" spans="1:4" ht="30" x14ac:dyDescent="0.25">
      <c r="A25" s="10" t="s">
        <v>31</v>
      </c>
      <c r="B25" s="11">
        <f>++B23-B13</f>
        <v>199962357</v>
      </c>
      <c r="C25" s="11">
        <f>++C23-C13</f>
        <v>6752129803</v>
      </c>
      <c r="D25" s="11">
        <f>++D23-D13</f>
        <v>7944136404</v>
      </c>
    </row>
    <row r="26" spans="1:4" x14ac:dyDescent="0.25">
      <c r="A26" s="10"/>
      <c r="B26" s="9"/>
      <c r="C26" s="9"/>
      <c r="D26" s="24"/>
    </row>
    <row r="27" spans="1:4" ht="30" x14ac:dyDescent="0.25">
      <c r="A27" s="10" t="s">
        <v>30</v>
      </c>
      <c r="B27" s="11">
        <f>++B25-B19</f>
        <v>199962357</v>
      </c>
      <c r="C27" s="11">
        <f>++C25-C19</f>
        <v>6207597677</v>
      </c>
      <c r="D27" s="11">
        <f>++D25-D19</f>
        <v>7399619278</v>
      </c>
    </row>
    <row r="28" spans="1:4" x14ac:dyDescent="0.25">
      <c r="A28" s="8"/>
      <c r="B28" s="21"/>
      <c r="C28" s="21"/>
      <c r="D28" s="20"/>
    </row>
    <row r="29" spans="1:4" x14ac:dyDescent="0.25">
      <c r="A29" s="33"/>
    </row>
    <row r="30" spans="1:4" s="34" customFormat="1" x14ac:dyDescent="0.25">
      <c r="A30" s="35" t="s">
        <v>12</v>
      </c>
      <c r="B30" s="17" t="s">
        <v>29</v>
      </c>
      <c r="C30" s="17" t="s">
        <v>10</v>
      </c>
      <c r="D30" s="17" t="s">
        <v>28</v>
      </c>
    </row>
    <row r="31" spans="1:4" ht="30" x14ac:dyDescent="0.25">
      <c r="A31" s="10" t="s">
        <v>27</v>
      </c>
      <c r="B31" s="11">
        <f>SUM(B32:B33)</f>
        <v>5868505634</v>
      </c>
      <c r="C31" s="11">
        <f>SUM(C32:C33)</f>
        <v>3126247040</v>
      </c>
      <c r="D31" s="11">
        <f>SUM(D32:D33)</f>
        <v>3126247040</v>
      </c>
    </row>
    <row r="32" spans="1:4" ht="30" x14ac:dyDescent="0.25">
      <c r="A32" s="16" t="s">
        <v>26</v>
      </c>
      <c r="B32" s="14">
        <v>5663940022</v>
      </c>
      <c r="C32" s="14">
        <v>3126247040</v>
      </c>
      <c r="D32" s="14">
        <v>3126247040</v>
      </c>
    </row>
    <row r="33" spans="1:4" ht="30" x14ac:dyDescent="0.25">
      <c r="A33" s="16" t="s">
        <v>25</v>
      </c>
      <c r="B33" s="15">
        <v>204565612</v>
      </c>
      <c r="C33" s="9">
        <v>0</v>
      </c>
      <c r="D33" s="9">
        <v>0</v>
      </c>
    </row>
    <row r="34" spans="1:4" x14ac:dyDescent="0.25">
      <c r="A34" s="12"/>
      <c r="B34" s="9"/>
      <c r="C34" s="9"/>
      <c r="D34" s="9"/>
    </row>
    <row r="35" spans="1:4" x14ac:dyDescent="0.25">
      <c r="A35" s="10" t="s">
        <v>24</v>
      </c>
      <c r="B35" s="11">
        <f>++B27+B31</f>
        <v>6068467991</v>
      </c>
      <c r="C35" s="11">
        <f>++C27+C31</f>
        <v>9333844717</v>
      </c>
      <c r="D35" s="11">
        <f>++D27+D31</f>
        <v>10525866318</v>
      </c>
    </row>
    <row r="36" spans="1:4" x14ac:dyDescent="0.25">
      <c r="A36" s="8"/>
      <c r="B36" s="21"/>
      <c r="C36" s="21"/>
      <c r="D36" s="21"/>
    </row>
    <row r="37" spans="1:4" x14ac:dyDescent="0.25">
      <c r="A37" s="33"/>
    </row>
    <row r="38" spans="1:4" s="30" customFormat="1" x14ac:dyDescent="0.25">
      <c r="A38" s="18" t="s">
        <v>12</v>
      </c>
      <c r="B38" s="32" t="s">
        <v>11</v>
      </c>
      <c r="C38" s="17" t="s">
        <v>10</v>
      </c>
      <c r="D38" s="31" t="s">
        <v>9</v>
      </c>
    </row>
    <row r="39" spans="1:4" x14ac:dyDescent="0.25">
      <c r="A39" s="10" t="s">
        <v>23</v>
      </c>
      <c r="B39" s="29">
        <f>B40+B41</f>
        <v>2100000000</v>
      </c>
      <c r="C39" s="29">
        <f>C40+C41</f>
        <v>3710990422</v>
      </c>
      <c r="D39" s="29">
        <f>D40+D41</f>
        <v>3710990422</v>
      </c>
    </row>
    <row r="40" spans="1:4" ht="30" x14ac:dyDescent="0.25">
      <c r="A40" s="16" t="s">
        <v>18</v>
      </c>
      <c r="B40" s="28">
        <v>2100000000</v>
      </c>
      <c r="C40" s="14">
        <v>3710990422</v>
      </c>
      <c r="D40" s="14">
        <v>3710990422</v>
      </c>
    </row>
    <row r="41" spans="1:4" ht="30" x14ac:dyDescent="0.25">
      <c r="A41" s="16" t="s">
        <v>6</v>
      </c>
      <c r="B41" s="28">
        <v>0</v>
      </c>
      <c r="C41" s="14">
        <v>0</v>
      </c>
      <c r="D41" s="14">
        <v>0</v>
      </c>
    </row>
    <row r="42" spans="1:4" x14ac:dyDescent="0.25">
      <c r="A42" s="16"/>
      <c r="C42" s="9"/>
      <c r="D42" s="24"/>
    </row>
    <row r="43" spans="1:4" x14ac:dyDescent="0.25">
      <c r="A43" s="10" t="s">
        <v>22</v>
      </c>
      <c r="B43" s="39">
        <f>++B44+B45</f>
        <v>2299962297</v>
      </c>
      <c r="C43" s="41">
        <f>++C44+C45</f>
        <v>5084537225</v>
      </c>
      <c r="D43" s="40">
        <f>++D44+D45</f>
        <v>5084537225</v>
      </c>
    </row>
    <row r="44" spans="1:4" ht="30" x14ac:dyDescent="0.25">
      <c r="A44" s="16" t="s">
        <v>17</v>
      </c>
      <c r="B44" s="27">
        <v>2282884039</v>
      </c>
      <c r="C44" s="14">
        <v>5084537225</v>
      </c>
      <c r="D44" s="26">
        <v>5084537225</v>
      </c>
    </row>
    <row r="45" spans="1:4" ht="30" x14ac:dyDescent="0.25">
      <c r="A45" s="16" t="s">
        <v>5</v>
      </c>
      <c r="B45" s="25">
        <v>17078258</v>
      </c>
      <c r="C45" s="9"/>
      <c r="D45" s="24"/>
    </row>
    <row r="46" spans="1:4" x14ac:dyDescent="0.25">
      <c r="A46" s="16"/>
      <c r="C46" s="9"/>
      <c r="D46" s="24"/>
    </row>
    <row r="47" spans="1:4" x14ac:dyDescent="0.25">
      <c r="A47" s="10" t="s">
        <v>21</v>
      </c>
      <c r="B47" s="11">
        <f>B39-B43</f>
        <v>-199962297</v>
      </c>
      <c r="C47" s="11">
        <f>C39-C43</f>
        <v>-1373546803</v>
      </c>
      <c r="D47" s="11">
        <f>D39-D43</f>
        <v>-1373546803</v>
      </c>
    </row>
    <row r="48" spans="1:4" x14ac:dyDescent="0.25">
      <c r="A48" s="23"/>
      <c r="B48" s="22"/>
      <c r="C48" s="21"/>
      <c r="D48" s="20"/>
    </row>
    <row r="50" spans="1:4" x14ac:dyDescent="0.25">
      <c r="A50" s="18" t="s">
        <v>12</v>
      </c>
      <c r="B50" s="17" t="s">
        <v>11</v>
      </c>
      <c r="C50" s="17" t="s">
        <v>10</v>
      </c>
      <c r="D50" s="17" t="s">
        <v>9</v>
      </c>
    </row>
    <row r="51" spans="1:4" x14ac:dyDescent="0.25">
      <c r="A51" s="12" t="s">
        <v>20</v>
      </c>
      <c r="B51" s="11">
        <f>B11</f>
        <v>58472730571</v>
      </c>
      <c r="C51" s="11">
        <f>C11</f>
        <v>49806460795</v>
      </c>
      <c r="D51" s="11">
        <f>D11</f>
        <v>49806460795</v>
      </c>
    </row>
    <row r="52" spans="1:4" x14ac:dyDescent="0.25">
      <c r="A52" s="12"/>
      <c r="B52" s="9"/>
      <c r="C52" s="9"/>
      <c r="D52" s="9"/>
    </row>
    <row r="53" spans="1:4" ht="30" x14ac:dyDescent="0.25">
      <c r="A53" s="12" t="s">
        <v>19</v>
      </c>
      <c r="B53" s="11">
        <f>B54-B55</f>
        <v>-182884039</v>
      </c>
      <c r="C53" s="11">
        <f>C54-C55</f>
        <v>-1373546803</v>
      </c>
      <c r="D53" s="11">
        <f>D54-D55</f>
        <v>-1373546803</v>
      </c>
    </row>
    <row r="54" spans="1:4" ht="30" x14ac:dyDescent="0.25">
      <c r="A54" s="16" t="s">
        <v>18</v>
      </c>
      <c r="B54" s="14">
        <f>B40</f>
        <v>2100000000</v>
      </c>
      <c r="C54" s="14">
        <f>+C40</f>
        <v>3710990422</v>
      </c>
      <c r="D54" s="14">
        <f>+D40</f>
        <v>3710990422</v>
      </c>
    </row>
    <row r="55" spans="1:4" ht="30" x14ac:dyDescent="0.25">
      <c r="A55" s="16" t="s">
        <v>17</v>
      </c>
      <c r="B55" s="19">
        <f>++B44</f>
        <v>2282884039</v>
      </c>
      <c r="C55" s="14">
        <f>++C44</f>
        <v>5084537225</v>
      </c>
      <c r="D55" s="14">
        <f>++D44</f>
        <v>5084537225</v>
      </c>
    </row>
    <row r="56" spans="1:4" x14ac:dyDescent="0.25">
      <c r="A56" s="16"/>
      <c r="B56" s="9"/>
      <c r="C56" s="9"/>
      <c r="D56" s="9"/>
    </row>
    <row r="57" spans="1:4" ht="30" x14ac:dyDescent="0.25">
      <c r="A57" s="12" t="s">
        <v>16</v>
      </c>
      <c r="B57" s="14">
        <f>++B16</f>
        <v>58082202594</v>
      </c>
      <c r="C57" s="14">
        <f>++C16</f>
        <v>44095024205</v>
      </c>
      <c r="D57" s="14">
        <f>++D16</f>
        <v>42991286560</v>
      </c>
    </row>
    <row r="58" spans="1:4" x14ac:dyDescent="0.25">
      <c r="A58" s="12"/>
      <c r="B58" s="9"/>
      <c r="C58" s="9"/>
      <c r="D58" s="9"/>
    </row>
    <row r="59" spans="1:4" ht="30" x14ac:dyDescent="0.25">
      <c r="A59" s="12" t="s">
        <v>15</v>
      </c>
      <c r="B59" s="9">
        <v>0</v>
      </c>
      <c r="C59" s="13">
        <f>++C20</f>
        <v>340259528</v>
      </c>
      <c r="D59" s="13">
        <f>++D20</f>
        <v>340244528</v>
      </c>
    </row>
    <row r="60" spans="1:4" x14ac:dyDescent="0.25">
      <c r="A60" s="12"/>
      <c r="B60" s="9"/>
      <c r="C60" s="9"/>
      <c r="D60" s="9"/>
    </row>
    <row r="61" spans="1:4" ht="30" x14ac:dyDescent="0.25">
      <c r="A61" s="10" t="s">
        <v>14</v>
      </c>
      <c r="B61" s="11">
        <f>++B51+B53-B57+B59</f>
        <v>207643938</v>
      </c>
      <c r="C61" s="11">
        <f>++C51+C53-C57+C59</f>
        <v>4678149315</v>
      </c>
      <c r="D61" s="11">
        <f>++D51+D53-D57+D59</f>
        <v>5781871960</v>
      </c>
    </row>
    <row r="62" spans="1:4" x14ac:dyDescent="0.25">
      <c r="A62" s="10"/>
      <c r="B62" s="9"/>
      <c r="C62" s="9"/>
      <c r="D62" s="9"/>
    </row>
    <row r="63" spans="1:4" ht="30" x14ac:dyDescent="0.25">
      <c r="A63" s="8" t="s">
        <v>13</v>
      </c>
      <c r="B63" s="7">
        <f>++B61-B53</f>
        <v>390527977</v>
      </c>
      <c r="C63" s="7">
        <f>++C61-C53</f>
        <v>6051696118</v>
      </c>
      <c r="D63" s="7">
        <f>++D61-D53</f>
        <v>7155418763</v>
      </c>
    </row>
    <row r="65" spans="1:4" x14ac:dyDescent="0.25">
      <c r="A65" s="18" t="s">
        <v>12</v>
      </c>
      <c r="B65" s="17" t="s">
        <v>11</v>
      </c>
      <c r="C65" s="17" t="s">
        <v>10</v>
      </c>
      <c r="D65" s="17" t="s">
        <v>9</v>
      </c>
    </row>
    <row r="66" spans="1:4" x14ac:dyDescent="0.25">
      <c r="A66" s="12" t="s">
        <v>8</v>
      </c>
      <c r="B66" s="14">
        <f>B12</f>
        <v>31612613421</v>
      </c>
      <c r="C66" s="14">
        <f>C12</f>
        <v>24208141938</v>
      </c>
      <c r="D66" s="14">
        <f>D12</f>
        <v>24208141938</v>
      </c>
    </row>
    <row r="67" spans="1:4" x14ac:dyDescent="0.25">
      <c r="A67" s="12"/>
      <c r="B67" s="9"/>
      <c r="C67" s="9"/>
      <c r="D67" s="9"/>
    </row>
    <row r="68" spans="1:4" ht="45" x14ac:dyDescent="0.25">
      <c r="A68" s="12" t="s">
        <v>7</v>
      </c>
      <c r="B68" s="15">
        <f>B69-B70</f>
        <v>-17078258</v>
      </c>
      <c r="C68" s="14">
        <f>C69-C70</f>
        <v>0</v>
      </c>
      <c r="D68" s="14">
        <f>D69-D70</f>
        <v>0</v>
      </c>
    </row>
    <row r="69" spans="1:4" ht="30" x14ac:dyDescent="0.25">
      <c r="A69" s="16" t="s">
        <v>6</v>
      </c>
      <c r="B69" s="15">
        <f>B41</f>
        <v>0</v>
      </c>
      <c r="C69" s="14">
        <f>C41</f>
        <v>0</v>
      </c>
      <c r="D69" s="14">
        <f>D41</f>
        <v>0</v>
      </c>
    </row>
    <row r="70" spans="1:4" ht="30" x14ac:dyDescent="0.25">
      <c r="A70" s="16" t="s">
        <v>5</v>
      </c>
      <c r="B70" s="15">
        <v>17078258</v>
      </c>
      <c r="C70" s="9"/>
      <c r="D70" s="9"/>
    </row>
    <row r="71" spans="1:4" x14ac:dyDescent="0.25">
      <c r="A71" s="12"/>
      <c r="B71" s="9"/>
      <c r="C71" s="9"/>
      <c r="D71" s="9"/>
    </row>
    <row r="72" spans="1:4" ht="30" x14ac:dyDescent="0.25">
      <c r="A72" s="12" t="s">
        <v>4</v>
      </c>
      <c r="B72" s="14">
        <f>++B17</f>
        <v>31803179041</v>
      </c>
      <c r="C72" s="14">
        <f>++C17</f>
        <v>23711980851</v>
      </c>
      <c r="D72" s="14">
        <f>++D17</f>
        <v>23623696895</v>
      </c>
    </row>
    <row r="73" spans="1:4" x14ac:dyDescent="0.25">
      <c r="A73" s="12"/>
      <c r="B73" s="9"/>
      <c r="C73" s="9"/>
      <c r="D73" s="9"/>
    </row>
    <row r="74" spans="1:4" ht="30" x14ac:dyDescent="0.25">
      <c r="A74" s="12" t="s">
        <v>3</v>
      </c>
      <c r="B74" s="9">
        <v>0</v>
      </c>
      <c r="C74" s="13">
        <f>++C21</f>
        <v>204272598</v>
      </c>
      <c r="D74" s="13">
        <f>++D21</f>
        <v>204272598</v>
      </c>
    </row>
    <row r="75" spans="1:4" x14ac:dyDescent="0.25">
      <c r="A75" s="12"/>
      <c r="B75" s="9"/>
      <c r="C75" s="9"/>
      <c r="D75" s="9"/>
    </row>
    <row r="76" spans="1:4" ht="30" x14ac:dyDescent="0.25">
      <c r="A76" s="10" t="s">
        <v>2</v>
      </c>
      <c r="B76" s="11">
        <f>++B66+B68-B72+B74</f>
        <v>-207643878</v>
      </c>
      <c r="C76" s="11">
        <f>++C66+C68-C72+C74</f>
        <v>700433685</v>
      </c>
      <c r="D76" s="11">
        <f>++D66+D68-D72+D74</f>
        <v>788717641</v>
      </c>
    </row>
    <row r="77" spans="1:4" x14ac:dyDescent="0.25">
      <c r="A77" s="10"/>
      <c r="B77" s="9"/>
      <c r="C77" s="9"/>
      <c r="D77" s="9"/>
    </row>
    <row r="78" spans="1:4" ht="45" x14ac:dyDescent="0.25">
      <c r="A78" s="8" t="s">
        <v>1</v>
      </c>
      <c r="B78" s="7">
        <f>++B76-B68</f>
        <v>-190565620</v>
      </c>
      <c r="C78" s="7">
        <f>++C76-C68</f>
        <v>700433685</v>
      </c>
      <c r="D78" s="7">
        <f>++D76-D68</f>
        <v>788717641</v>
      </c>
    </row>
    <row r="80" spans="1:4" hidden="1" x14ac:dyDescent="0.25">
      <c r="A80" s="42" t="s">
        <v>0</v>
      </c>
      <c r="B80" s="4"/>
      <c r="C80" s="6">
        <v>89726741135</v>
      </c>
      <c r="D80" s="6">
        <v>87875426669</v>
      </c>
    </row>
    <row r="81" spans="1:4" hidden="1" x14ac:dyDescent="0.25">
      <c r="A81" s="42"/>
      <c r="B81" s="4"/>
      <c r="C81" s="5">
        <f>++C16+C17+C20+C21+C44</f>
        <v>73436074407</v>
      </c>
      <c r="D81" s="5">
        <f>++D16+D17+D20+D21+D44</f>
        <v>72244037806</v>
      </c>
    </row>
    <row r="82" spans="1:4" hidden="1" x14ac:dyDescent="0.25">
      <c r="A82" s="42"/>
      <c r="B82" s="4"/>
      <c r="C82" s="3">
        <f>++C81-C80</f>
        <v>-16290666728</v>
      </c>
      <c r="D82" s="3">
        <f>++D81-D80</f>
        <v>-15631388863</v>
      </c>
    </row>
  </sheetData>
  <mergeCells count="10">
    <mergeCell ref="A80:A82"/>
    <mergeCell ref="A1:D1"/>
    <mergeCell ref="A3:D3"/>
    <mergeCell ref="A4:D4"/>
    <mergeCell ref="A5:D5"/>
    <mergeCell ref="A6:D6"/>
    <mergeCell ref="A8:A9"/>
    <mergeCell ref="B8:B9"/>
    <mergeCell ref="C8:C9"/>
    <mergeCell ref="D8:D9"/>
  </mergeCells>
  <printOptions horizontalCentered="1"/>
  <pageMargins left="0.70866141732283472" right="0.70866141732283472" top="0.32" bottom="0.35" header="0.31496062992125984" footer="0.31496062992125984"/>
  <pageSetup scale="8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8D9F50-AD23-4965-A30E-4BE492FF0993}">
  <sheetPr>
    <pageSetUpPr fitToPage="1"/>
  </sheetPr>
  <dimension ref="A1:D82"/>
  <sheetViews>
    <sheetView tabSelected="1" topLeftCell="A4" zoomScale="110" zoomScaleNormal="110" workbookViewId="0">
      <pane xSplit="1" ySplit="6" topLeftCell="B10" activePane="bottomRight" state="frozen"/>
      <selection activeCell="A4" sqref="A4"/>
      <selection pane="topRight" activeCell="B4" sqref="B4"/>
      <selection pane="bottomLeft" activeCell="A10" sqref="A10"/>
      <selection pane="bottomRight" activeCell="B10" sqref="B10"/>
    </sheetView>
  </sheetViews>
  <sheetFormatPr baseColWidth="10" defaultRowHeight="15" x14ac:dyDescent="0.25"/>
  <cols>
    <col min="1" max="1" width="47.85546875" style="2" customWidth="1"/>
    <col min="2" max="2" width="20.5703125" style="1" customWidth="1"/>
    <col min="3" max="3" width="19.140625" style="1" bestFit="1" customWidth="1"/>
    <col min="4" max="4" width="19" style="1" customWidth="1"/>
    <col min="5" max="16384" width="11.42578125" style="1"/>
  </cols>
  <sheetData>
    <row r="1" spans="1:4" x14ac:dyDescent="0.25">
      <c r="A1" s="43" t="s">
        <v>43</v>
      </c>
      <c r="B1" s="43"/>
      <c r="C1" s="43"/>
      <c r="D1" s="43"/>
    </row>
    <row r="2" spans="1:4" x14ac:dyDescent="0.25">
      <c r="A2" s="38"/>
      <c r="B2" s="38"/>
      <c r="C2" s="38"/>
      <c r="D2" s="38"/>
    </row>
    <row r="3" spans="1:4" x14ac:dyDescent="0.25">
      <c r="A3" s="44" t="s">
        <v>42</v>
      </c>
      <c r="B3" s="45"/>
      <c r="C3" s="45"/>
      <c r="D3" s="46"/>
    </row>
    <row r="4" spans="1:4" x14ac:dyDescent="0.25">
      <c r="A4" s="47" t="s">
        <v>41</v>
      </c>
      <c r="B4" s="48"/>
      <c r="C4" s="48"/>
      <c r="D4" s="49"/>
    </row>
    <row r="5" spans="1:4" x14ac:dyDescent="0.25">
      <c r="A5" s="47" t="s">
        <v>44</v>
      </c>
      <c r="B5" s="48"/>
      <c r="C5" s="48"/>
      <c r="D5" s="49"/>
    </row>
    <row r="6" spans="1:4" x14ac:dyDescent="0.25">
      <c r="A6" s="50" t="s">
        <v>39</v>
      </c>
      <c r="B6" s="51"/>
      <c r="C6" s="51"/>
      <c r="D6" s="52"/>
    </row>
    <row r="8" spans="1:4" s="34" customFormat="1" x14ac:dyDescent="0.25">
      <c r="A8" s="53" t="s">
        <v>38</v>
      </c>
      <c r="B8" s="55" t="s">
        <v>37</v>
      </c>
      <c r="C8" s="55" t="s">
        <v>10</v>
      </c>
      <c r="D8" s="55" t="s">
        <v>9</v>
      </c>
    </row>
    <row r="9" spans="1:4" s="34" customFormat="1" ht="15" customHeight="1" x14ac:dyDescent="0.25">
      <c r="A9" s="54"/>
      <c r="B9" s="56"/>
      <c r="C9" s="56"/>
      <c r="D9" s="56"/>
    </row>
    <row r="10" spans="1:4" x14ac:dyDescent="0.25">
      <c r="A10" s="37" t="s">
        <v>36</v>
      </c>
      <c r="B10" s="11">
        <f>SUM(B11:B13)</f>
        <v>89885381694.399994</v>
      </c>
      <c r="C10" s="11">
        <f>SUM(C11:C13)</f>
        <v>99103535202.929993</v>
      </c>
      <c r="D10" s="11">
        <f>SUM(D11:D13)</f>
        <v>99103535202.929993</v>
      </c>
    </row>
    <row r="11" spans="1:4" x14ac:dyDescent="0.25">
      <c r="A11" s="16" t="s">
        <v>20</v>
      </c>
      <c r="B11" s="14">
        <v>58472730571</v>
      </c>
      <c r="C11" s="57">
        <v>64836343291</v>
      </c>
      <c r="D11" s="14">
        <v>64836343291</v>
      </c>
    </row>
    <row r="12" spans="1:4" x14ac:dyDescent="0.25">
      <c r="A12" s="16" t="s">
        <v>8</v>
      </c>
      <c r="B12" s="14">
        <v>31612613421</v>
      </c>
      <c r="C12" s="57">
        <v>34182295936</v>
      </c>
      <c r="D12" s="14">
        <v>34182295936</v>
      </c>
    </row>
    <row r="13" spans="1:4" x14ac:dyDescent="0.25">
      <c r="A13" s="16" t="s">
        <v>35</v>
      </c>
      <c r="B13" s="14">
        <f>++B47</f>
        <v>-199962297.5999999</v>
      </c>
      <c r="C13" s="57">
        <f>++C47</f>
        <v>84895975.929998398</v>
      </c>
      <c r="D13" s="14">
        <f>++D47</f>
        <v>84895975.929998398</v>
      </c>
    </row>
    <row r="14" spans="1:4" x14ac:dyDescent="0.25">
      <c r="A14" s="16"/>
      <c r="B14" s="9"/>
      <c r="C14" s="58"/>
      <c r="D14" s="24"/>
    </row>
    <row r="15" spans="1:4" x14ac:dyDescent="0.25">
      <c r="A15" s="10" t="s">
        <v>34</v>
      </c>
      <c r="B15" s="11">
        <f>SUM(B16:B17)</f>
        <v>89885381694.279877</v>
      </c>
      <c r="C15" s="11">
        <f>SUM(C16:C17)</f>
        <v>98880402675.299713</v>
      </c>
      <c r="D15" s="11">
        <f>SUM(D16:D17)</f>
        <v>98145305839.479752</v>
      </c>
    </row>
    <row r="16" spans="1:4" ht="30" x14ac:dyDescent="0.25">
      <c r="A16" s="16" t="s">
        <v>16</v>
      </c>
      <c r="B16" s="14">
        <v>58082202660.469948</v>
      </c>
      <c r="C16" s="14">
        <v>64861751389.749718</v>
      </c>
      <c r="D16" s="14">
        <v>64288352702.189758</v>
      </c>
    </row>
    <row r="17" spans="1:4" ht="30" x14ac:dyDescent="0.25">
      <c r="A17" s="16" t="s">
        <v>4</v>
      </c>
      <c r="B17" s="14">
        <v>31803179033.809937</v>
      </c>
      <c r="C17" s="14">
        <v>34018651285.549992</v>
      </c>
      <c r="D17" s="14">
        <v>33856953137.289993</v>
      </c>
    </row>
    <row r="18" spans="1:4" x14ac:dyDescent="0.25">
      <c r="A18" s="16"/>
      <c r="B18" s="9"/>
      <c r="C18" s="9"/>
      <c r="D18" s="24"/>
    </row>
    <row r="19" spans="1:4" x14ac:dyDescent="0.25">
      <c r="A19" s="10" t="s">
        <v>33</v>
      </c>
      <c r="B19" s="11">
        <f>++B20+B21</f>
        <v>0</v>
      </c>
      <c r="C19" s="11">
        <f>++C20+C21</f>
        <v>675807676.93999994</v>
      </c>
      <c r="D19" s="11">
        <f>++D20+D21</f>
        <v>666739312.08000004</v>
      </c>
    </row>
    <row r="20" spans="1:4" ht="30" x14ac:dyDescent="0.25">
      <c r="A20" s="16" t="s">
        <v>15</v>
      </c>
      <c r="B20" s="9"/>
      <c r="C20" s="36">
        <v>459322864.70999998</v>
      </c>
      <c r="D20" s="36">
        <v>450254499.85000002</v>
      </c>
    </row>
    <row r="21" spans="1:4" ht="30" customHeight="1" x14ac:dyDescent="0.25">
      <c r="A21" s="16" t="s">
        <v>3</v>
      </c>
      <c r="B21" s="9">
        <v>0</v>
      </c>
      <c r="C21" s="36">
        <v>216484812.22999999</v>
      </c>
      <c r="D21" s="36">
        <v>216484812.22999999</v>
      </c>
    </row>
    <row r="22" spans="1:4" x14ac:dyDescent="0.25">
      <c r="A22" s="16"/>
      <c r="B22" s="11"/>
      <c r="C22" s="11"/>
      <c r="D22" s="11"/>
    </row>
    <row r="23" spans="1:4" x14ac:dyDescent="0.25">
      <c r="A23" s="10" t="s">
        <v>32</v>
      </c>
      <c r="B23" s="11">
        <f>++B10-B15+B19</f>
        <v>0.1201171875</v>
      </c>
      <c r="C23" s="11">
        <f>++C10-C15+C19</f>
        <v>898940204.57027948</v>
      </c>
      <c r="D23" s="11">
        <f>++D10-D15+D19</f>
        <v>1624968675.530241</v>
      </c>
    </row>
    <row r="24" spans="1:4" x14ac:dyDescent="0.25">
      <c r="A24" s="10"/>
      <c r="B24" s="9"/>
      <c r="C24" s="9"/>
      <c r="D24" s="24"/>
    </row>
    <row r="25" spans="1:4" ht="30" x14ac:dyDescent="0.25">
      <c r="A25" s="10" t="s">
        <v>31</v>
      </c>
      <c r="B25" s="11">
        <f>++B23-B13</f>
        <v>199962297.72011709</v>
      </c>
      <c r="C25" s="11">
        <f>++C23-C13</f>
        <v>814044228.64028108</v>
      </c>
      <c r="D25" s="11">
        <f>++D23-D13</f>
        <v>1540072699.6002426</v>
      </c>
    </row>
    <row r="26" spans="1:4" x14ac:dyDescent="0.25">
      <c r="A26" s="10"/>
      <c r="B26" s="9"/>
      <c r="C26" s="9"/>
      <c r="D26" s="24"/>
    </row>
    <row r="27" spans="1:4" ht="30" x14ac:dyDescent="0.25">
      <c r="A27" s="10" t="s">
        <v>30</v>
      </c>
      <c r="B27" s="11">
        <f>++B25-B19</f>
        <v>199962297.72011709</v>
      </c>
      <c r="C27" s="11">
        <f>++C25-C19</f>
        <v>138236551.70028114</v>
      </c>
      <c r="D27" s="11">
        <f>++D25-D19</f>
        <v>873333387.52024257</v>
      </c>
    </row>
    <row r="28" spans="1:4" x14ac:dyDescent="0.25">
      <c r="A28" s="8"/>
      <c r="B28" s="21"/>
      <c r="C28" s="21"/>
      <c r="D28" s="20"/>
    </row>
    <row r="29" spans="1:4" x14ac:dyDescent="0.25">
      <c r="A29" s="33"/>
    </row>
    <row r="30" spans="1:4" s="34" customFormat="1" x14ac:dyDescent="0.25">
      <c r="A30" s="35" t="s">
        <v>12</v>
      </c>
      <c r="B30" s="17" t="s">
        <v>29</v>
      </c>
      <c r="C30" s="17" t="s">
        <v>10</v>
      </c>
      <c r="D30" s="17" t="s">
        <v>28</v>
      </c>
    </row>
    <row r="31" spans="1:4" ht="30" x14ac:dyDescent="0.25">
      <c r="A31" s="10" t="s">
        <v>27</v>
      </c>
      <c r="B31" s="11">
        <f>SUM(B32:B33)</f>
        <v>5868505645.7099962</v>
      </c>
      <c r="C31" s="11">
        <f>SUM(C32:C33)</f>
        <v>4187265967.0100021</v>
      </c>
      <c r="D31" s="11">
        <f>SUM(D32:D33)</f>
        <v>4187265967.0100021</v>
      </c>
    </row>
    <row r="32" spans="1:4" ht="30" x14ac:dyDescent="0.25">
      <c r="A32" s="16" t="s">
        <v>26</v>
      </c>
      <c r="B32" s="14">
        <v>5868505645.7099962</v>
      </c>
      <c r="C32" s="14">
        <v>4187265967.0100021</v>
      </c>
      <c r="D32" s="14">
        <v>4187265967.0100021</v>
      </c>
    </row>
    <row r="33" spans="1:4" ht="30" x14ac:dyDescent="0.25">
      <c r="A33" s="16" t="s">
        <v>25</v>
      </c>
      <c r="B33" s="15"/>
      <c r="C33" s="9">
        <v>0</v>
      </c>
      <c r="D33" s="9">
        <v>0</v>
      </c>
    </row>
    <row r="34" spans="1:4" x14ac:dyDescent="0.25">
      <c r="A34" s="12"/>
      <c r="B34" s="9"/>
      <c r="C34" s="9"/>
      <c r="D34" s="9"/>
    </row>
    <row r="35" spans="1:4" x14ac:dyDescent="0.25">
      <c r="A35" s="10" t="s">
        <v>24</v>
      </c>
      <c r="B35" s="11">
        <f>++B27+B31</f>
        <v>6068467943.4301128</v>
      </c>
      <c r="C35" s="11">
        <f>++C27+C31</f>
        <v>4325502518.7102833</v>
      </c>
      <c r="D35" s="11">
        <f>++D27+D31</f>
        <v>5060599354.5302448</v>
      </c>
    </row>
    <row r="36" spans="1:4" x14ac:dyDescent="0.25">
      <c r="A36" s="8"/>
      <c r="B36" s="21"/>
      <c r="C36" s="21"/>
      <c r="D36" s="21"/>
    </row>
    <row r="37" spans="1:4" x14ac:dyDescent="0.25">
      <c r="A37" s="33"/>
    </row>
    <row r="38" spans="1:4" s="30" customFormat="1" x14ac:dyDescent="0.25">
      <c r="A38" s="18" t="s">
        <v>12</v>
      </c>
      <c r="B38" s="32" t="s">
        <v>11</v>
      </c>
      <c r="C38" s="17" t="s">
        <v>10</v>
      </c>
      <c r="D38" s="31" t="s">
        <v>9</v>
      </c>
    </row>
    <row r="39" spans="1:4" x14ac:dyDescent="0.25">
      <c r="A39" s="10" t="s">
        <v>23</v>
      </c>
      <c r="B39" s="29">
        <f>B40+B41</f>
        <v>2100000000</v>
      </c>
      <c r="C39" s="29">
        <f>C40+C41</f>
        <v>5856193432</v>
      </c>
      <c r="D39" s="29">
        <f>D40+D41</f>
        <v>5856193432</v>
      </c>
    </row>
    <row r="40" spans="1:4" ht="30" x14ac:dyDescent="0.25">
      <c r="A40" s="16" t="s">
        <v>18</v>
      </c>
      <c r="B40" s="27">
        <v>2100000000</v>
      </c>
      <c r="C40" s="14">
        <v>5856193432</v>
      </c>
      <c r="D40" s="26">
        <v>5856193432</v>
      </c>
    </row>
    <row r="41" spans="1:4" ht="30" x14ac:dyDescent="0.25">
      <c r="A41" s="16" t="s">
        <v>6</v>
      </c>
      <c r="B41" s="28">
        <v>0</v>
      </c>
      <c r="C41" s="14">
        <v>0</v>
      </c>
      <c r="D41" s="14">
        <v>0</v>
      </c>
    </row>
    <row r="42" spans="1:4" x14ac:dyDescent="0.25">
      <c r="A42" s="16"/>
      <c r="C42" s="9"/>
      <c r="D42" s="24"/>
    </row>
    <row r="43" spans="1:4" x14ac:dyDescent="0.25">
      <c r="A43" s="10" t="s">
        <v>22</v>
      </c>
      <c r="B43" s="39">
        <f>++B44+B45</f>
        <v>2299962297.5999999</v>
      </c>
      <c r="C43" s="41">
        <f>++C44+C45</f>
        <v>5771297456.0700016</v>
      </c>
      <c r="D43" s="40">
        <f>++D44+D45</f>
        <v>5771297456.0700016</v>
      </c>
    </row>
    <row r="44" spans="1:4" ht="30" x14ac:dyDescent="0.25">
      <c r="A44" s="16" t="s">
        <v>17</v>
      </c>
      <c r="B44" s="27">
        <v>2299962297.5999999</v>
      </c>
      <c r="C44" s="14">
        <v>5771297456.0700016</v>
      </c>
      <c r="D44" s="26">
        <v>5771297456.0700016</v>
      </c>
    </row>
    <row r="45" spans="1:4" ht="30" x14ac:dyDescent="0.25">
      <c r="A45" s="16" t="s">
        <v>5</v>
      </c>
      <c r="B45" s="25"/>
      <c r="C45" s="9"/>
      <c r="D45" s="24"/>
    </row>
    <row r="46" spans="1:4" x14ac:dyDescent="0.25">
      <c r="A46" s="16"/>
      <c r="C46" s="9"/>
      <c r="D46" s="24"/>
    </row>
    <row r="47" spans="1:4" x14ac:dyDescent="0.25">
      <c r="A47" s="10" t="s">
        <v>21</v>
      </c>
      <c r="B47" s="11">
        <f>B39-B43</f>
        <v>-199962297.5999999</v>
      </c>
      <c r="C47" s="11">
        <f>C39-C43</f>
        <v>84895975.929998398</v>
      </c>
      <c r="D47" s="11">
        <f>D39-D43</f>
        <v>84895975.929998398</v>
      </c>
    </row>
    <row r="48" spans="1:4" x14ac:dyDescent="0.25">
      <c r="A48" s="23"/>
      <c r="B48" s="22"/>
      <c r="C48" s="21"/>
      <c r="D48" s="20"/>
    </row>
    <row r="50" spans="1:4" x14ac:dyDescent="0.25">
      <c r="A50" s="18" t="s">
        <v>12</v>
      </c>
      <c r="B50" s="17" t="s">
        <v>11</v>
      </c>
      <c r="C50" s="17" t="s">
        <v>10</v>
      </c>
      <c r="D50" s="17" t="s">
        <v>9</v>
      </c>
    </row>
    <row r="51" spans="1:4" x14ac:dyDescent="0.25">
      <c r="A51" s="12" t="s">
        <v>20</v>
      </c>
      <c r="B51" s="11">
        <f>B11</f>
        <v>58472730571</v>
      </c>
      <c r="C51" s="11">
        <f>C11</f>
        <v>64836343291</v>
      </c>
      <c r="D51" s="11">
        <f>D11</f>
        <v>64836343291</v>
      </c>
    </row>
    <row r="52" spans="1:4" x14ac:dyDescent="0.25">
      <c r="A52" s="12"/>
      <c r="B52" s="9"/>
      <c r="C52" s="9"/>
      <c r="D52" s="9"/>
    </row>
    <row r="53" spans="1:4" ht="30" x14ac:dyDescent="0.25">
      <c r="A53" s="12" t="s">
        <v>19</v>
      </c>
      <c r="B53" s="11">
        <f>B54-B55</f>
        <v>-199962297.5999999</v>
      </c>
      <c r="C53" s="11">
        <f>C54-C55</f>
        <v>84895975.929998398</v>
      </c>
      <c r="D53" s="11">
        <f>D54-D55</f>
        <v>84895975.929998398</v>
      </c>
    </row>
    <row r="54" spans="1:4" ht="30" x14ac:dyDescent="0.25">
      <c r="A54" s="16" t="s">
        <v>18</v>
      </c>
      <c r="B54" s="14">
        <f>B40</f>
        <v>2100000000</v>
      </c>
      <c r="C54" s="14">
        <f>+C40</f>
        <v>5856193432</v>
      </c>
      <c r="D54" s="14">
        <f>+D40</f>
        <v>5856193432</v>
      </c>
    </row>
    <row r="55" spans="1:4" ht="30" x14ac:dyDescent="0.25">
      <c r="A55" s="16" t="s">
        <v>17</v>
      </c>
      <c r="B55" s="19">
        <f>++B44</f>
        <v>2299962297.5999999</v>
      </c>
      <c r="C55" s="14">
        <f>++C44</f>
        <v>5771297456.0700016</v>
      </c>
      <c r="D55" s="14">
        <f>++D44</f>
        <v>5771297456.0700016</v>
      </c>
    </row>
    <row r="56" spans="1:4" x14ac:dyDescent="0.25">
      <c r="A56" s="16"/>
      <c r="B56" s="9"/>
      <c r="C56" s="9"/>
      <c r="D56" s="9"/>
    </row>
    <row r="57" spans="1:4" ht="30" x14ac:dyDescent="0.25">
      <c r="A57" s="12" t="s">
        <v>16</v>
      </c>
      <c r="B57" s="14">
        <f>++B16</f>
        <v>58082202660.469948</v>
      </c>
      <c r="C57" s="14">
        <f>++C16</f>
        <v>64861751389.749718</v>
      </c>
      <c r="D57" s="14">
        <f>++D16</f>
        <v>64288352702.189758</v>
      </c>
    </row>
    <row r="58" spans="1:4" x14ac:dyDescent="0.25">
      <c r="A58" s="12"/>
      <c r="B58" s="9"/>
      <c r="C58" s="9"/>
      <c r="D58" s="9"/>
    </row>
    <row r="59" spans="1:4" ht="30" x14ac:dyDescent="0.25">
      <c r="A59" s="12" t="s">
        <v>15</v>
      </c>
      <c r="B59" s="9">
        <v>0</v>
      </c>
      <c r="C59" s="13">
        <f>++C20</f>
        <v>459322864.70999998</v>
      </c>
      <c r="D59" s="13">
        <f>++D20</f>
        <v>450254499.85000002</v>
      </c>
    </row>
    <row r="60" spans="1:4" x14ac:dyDescent="0.25">
      <c r="A60" s="12"/>
      <c r="B60" s="9"/>
      <c r="C60" s="9"/>
      <c r="D60" s="9"/>
    </row>
    <row r="61" spans="1:4" ht="30" x14ac:dyDescent="0.25">
      <c r="A61" s="10" t="s">
        <v>14</v>
      </c>
      <c r="B61" s="11">
        <f>++B51+B53-B57+B59</f>
        <v>190565612.93005371</v>
      </c>
      <c r="C61" s="11">
        <f>++C51+C53-C57+C59</f>
        <v>518810741.89028257</v>
      </c>
      <c r="D61" s="11">
        <f>++D51+D53-D57+D59</f>
        <v>1083141064.5902419</v>
      </c>
    </row>
    <row r="62" spans="1:4" x14ac:dyDescent="0.25">
      <c r="A62" s="10"/>
      <c r="B62" s="9"/>
      <c r="C62" s="9"/>
      <c r="D62" s="9"/>
    </row>
    <row r="63" spans="1:4" ht="30" x14ac:dyDescent="0.25">
      <c r="A63" s="8" t="s">
        <v>13</v>
      </c>
      <c r="B63" s="7">
        <f>++B61-B53</f>
        <v>390527910.53005362</v>
      </c>
      <c r="C63" s="7">
        <f>++C61-C53</f>
        <v>433914765.96028417</v>
      </c>
      <c r="D63" s="7">
        <f>++D61-D53</f>
        <v>998245088.66024351</v>
      </c>
    </row>
    <row r="65" spans="1:4" x14ac:dyDescent="0.25">
      <c r="A65" s="18" t="s">
        <v>12</v>
      </c>
      <c r="B65" s="17" t="s">
        <v>11</v>
      </c>
      <c r="C65" s="17" t="s">
        <v>10</v>
      </c>
      <c r="D65" s="17" t="s">
        <v>9</v>
      </c>
    </row>
    <row r="66" spans="1:4" x14ac:dyDescent="0.25">
      <c r="A66" s="12" t="s">
        <v>8</v>
      </c>
      <c r="B66" s="14">
        <f>B12</f>
        <v>31612613421</v>
      </c>
      <c r="C66" s="14">
        <f>C12</f>
        <v>34182295936</v>
      </c>
      <c r="D66" s="14">
        <f>D12</f>
        <v>34182295936</v>
      </c>
    </row>
    <row r="67" spans="1:4" x14ac:dyDescent="0.25">
      <c r="A67" s="12"/>
      <c r="B67" s="9"/>
      <c r="C67" s="9"/>
      <c r="D67" s="9"/>
    </row>
    <row r="68" spans="1:4" ht="45" x14ac:dyDescent="0.25">
      <c r="A68" s="12" t="s">
        <v>7</v>
      </c>
      <c r="B68" s="15">
        <f>B69-B70</f>
        <v>0</v>
      </c>
      <c r="C68" s="14">
        <f>C69-C70</f>
        <v>0</v>
      </c>
      <c r="D68" s="14">
        <f>D69-D70</f>
        <v>0</v>
      </c>
    </row>
    <row r="69" spans="1:4" ht="30" x14ac:dyDescent="0.25">
      <c r="A69" s="16" t="s">
        <v>6</v>
      </c>
      <c r="B69" s="15">
        <f>B41</f>
        <v>0</v>
      </c>
      <c r="C69" s="14">
        <f>C41</f>
        <v>0</v>
      </c>
      <c r="D69" s="14">
        <f>D41</f>
        <v>0</v>
      </c>
    </row>
    <row r="70" spans="1:4" ht="30" x14ac:dyDescent="0.25">
      <c r="A70" s="16" t="s">
        <v>5</v>
      </c>
      <c r="B70" s="15">
        <v>0</v>
      </c>
      <c r="C70" s="9"/>
      <c r="D70" s="9"/>
    </row>
    <row r="71" spans="1:4" x14ac:dyDescent="0.25">
      <c r="A71" s="12"/>
      <c r="B71" s="9"/>
      <c r="C71" s="9"/>
      <c r="D71" s="9"/>
    </row>
    <row r="72" spans="1:4" ht="30" x14ac:dyDescent="0.25">
      <c r="A72" s="12" t="s">
        <v>4</v>
      </c>
      <c r="B72" s="14">
        <f>++B17</f>
        <v>31803179033.809937</v>
      </c>
      <c r="C72" s="14">
        <f>++C17</f>
        <v>34018651285.549992</v>
      </c>
      <c r="D72" s="14">
        <f>++D17</f>
        <v>33856953137.289993</v>
      </c>
    </row>
    <row r="73" spans="1:4" x14ac:dyDescent="0.25">
      <c r="A73" s="12"/>
      <c r="B73" s="9"/>
      <c r="C73" s="9"/>
      <c r="D73" s="9"/>
    </row>
    <row r="74" spans="1:4" ht="30" x14ac:dyDescent="0.25">
      <c r="A74" s="12" t="s">
        <v>3</v>
      </c>
      <c r="B74" s="9">
        <v>0</v>
      </c>
      <c r="C74" s="13">
        <f>++C21</f>
        <v>216484812.22999999</v>
      </c>
      <c r="D74" s="13">
        <f>++D21</f>
        <v>216484812.22999999</v>
      </c>
    </row>
    <row r="75" spans="1:4" x14ac:dyDescent="0.25">
      <c r="A75" s="12"/>
      <c r="B75" s="9"/>
      <c r="C75" s="9"/>
      <c r="D75" s="9"/>
    </row>
    <row r="76" spans="1:4" ht="30" x14ac:dyDescent="0.25">
      <c r="A76" s="10" t="s">
        <v>2</v>
      </c>
      <c r="B76" s="11">
        <f>++B66+B68-B72+B74</f>
        <v>-190565612.80993652</v>
      </c>
      <c r="C76" s="11">
        <f>++C66+C68-C72+C74</f>
        <v>380129462.68000841</v>
      </c>
      <c r="D76" s="11">
        <f>++D66+D68-D72+D74</f>
        <v>541827610.94000673</v>
      </c>
    </row>
    <row r="77" spans="1:4" x14ac:dyDescent="0.25">
      <c r="A77" s="10"/>
      <c r="B77" s="9"/>
      <c r="C77" s="9"/>
      <c r="D77" s="9"/>
    </row>
    <row r="78" spans="1:4" ht="45" x14ac:dyDescent="0.25">
      <c r="A78" s="8" t="s">
        <v>1</v>
      </c>
      <c r="B78" s="7">
        <f>++B76-B68</f>
        <v>-190565612.80993652</v>
      </c>
      <c r="C78" s="7">
        <f>++C76-C68</f>
        <v>380129462.68000841</v>
      </c>
      <c r="D78" s="7">
        <f>++D76-D68</f>
        <v>541827610.94000673</v>
      </c>
    </row>
    <row r="80" spans="1:4" hidden="1" x14ac:dyDescent="0.25">
      <c r="A80" s="42" t="s">
        <v>0</v>
      </c>
      <c r="B80" s="4"/>
      <c r="C80" s="6">
        <v>89726741135</v>
      </c>
      <c r="D80" s="6">
        <v>87875426669</v>
      </c>
    </row>
    <row r="81" spans="1:4" hidden="1" x14ac:dyDescent="0.25">
      <c r="A81" s="42"/>
      <c r="B81" s="4"/>
      <c r="C81" s="5">
        <f>++C16+C17+C20+C21+C44</f>
        <v>105327507808.30972</v>
      </c>
      <c r="D81" s="5">
        <f>++D16+D17+D20+D21+D44</f>
        <v>104583342607.62976</v>
      </c>
    </row>
    <row r="82" spans="1:4" hidden="1" x14ac:dyDescent="0.25">
      <c r="A82" s="42"/>
      <c r="B82" s="4"/>
      <c r="C82" s="3">
        <f>++C81-C80</f>
        <v>15600766673.309723</v>
      </c>
      <c r="D82" s="3">
        <f>++D81-D80</f>
        <v>16707915938.629761</v>
      </c>
    </row>
  </sheetData>
  <mergeCells count="10">
    <mergeCell ref="A80:A82"/>
    <mergeCell ref="A1:D1"/>
    <mergeCell ref="A3:D3"/>
    <mergeCell ref="A4:D4"/>
    <mergeCell ref="A5:D5"/>
    <mergeCell ref="A6:D6"/>
    <mergeCell ref="A8:A9"/>
    <mergeCell ref="B8:B9"/>
    <mergeCell ref="C8:C9"/>
    <mergeCell ref="D8:D9"/>
  </mergeCells>
  <printOptions horizontalCentered="1"/>
  <pageMargins left="0.70866141732283472" right="0.70866141732283472" top="0.32" bottom="0.35" header="0.31496062992125984" footer="0.31496062992125984"/>
  <pageSetup scale="8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BALANCE 3 TRIM</vt:lpstr>
      <vt:lpstr>BALANCE 4 TRIM </vt:lpstr>
      <vt:lpstr>'BALANCE 3 TRIM'!Títulos_a_imprimir</vt:lpstr>
      <vt:lpstr>'BALANCE 4 TRIM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Sabrina Ronquillo</dc:creator>
  <cp:lastModifiedBy>Sabrina Ronquillo</cp:lastModifiedBy>
  <cp:lastPrinted>2024-01-26T17:42:41Z</cp:lastPrinted>
  <dcterms:created xsi:type="dcterms:W3CDTF">2023-10-24T21:48:14Z</dcterms:created>
  <dcterms:modified xsi:type="dcterms:W3CDTF">2024-01-26T19:41:47Z</dcterms:modified>
</cp:coreProperties>
</file>