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8"/>
  <workbookPr/>
  <mc:AlternateContent xmlns:mc="http://schemas.openxmlformats.org/markup-compatibility/2006">
    <mc:Choice Requires="x15">
      <x15ac:absPath xmlns:x15ac="http://schemas.microsoft.com/office/spreadsheetml/2010/11/ac" url="/Users/dph/Dropbox/PAMELA/2019/INFORMES TRIMESTRALES/3ER TRIMESTRE 2019/"/>
    </mc:Choice>
  </mc:AlternateContent>
  <xr:revisionPtr revIDLastSave="0" documentId="13_ncr:1_{5D639B56-6E77-D04B-8C56-29A03C9D976C}" xr6:coauthVersionLast="45" xr6:coauthVersionMax="45" xr10:uidLastSave="{00000000-0000-0000-0000-000000000000}"/>
  <bookViews>
    <workbookView xWindow="0" yWindow="460" windowWidth="49300" windowHeight="24440" xr2:uid="{00000000-000D-0000-FFFF-FFFF00000000}"/>
  </bookViews>
  <sheets>
    <sheet name="Hoja1" sheetId="1" r:id="rId1"/>
  </sheets>
  <definedNames>
    <definedName name="_xlnm.Print_Titles" localSheetId="0">Hoja1!$1:$6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7" i="1" l="1"/>
  <c r="G69" i="1" l="1"/>
  <c r="E13" i="1"/>
  <c r="E72" i="1" l="1"/>
  <c r="F72" i="1"/>
  <c r="F74" i="1" l="1"/>
  <c r="F66" i="1"/>
  <c r="F64" i="1"/>
  <c r="F59" i="1"/>
  <c r="F54" i="1"/>
  <c r="F45" i="1"/>
  <c r="F37" i="1"/>
  <c r="F35" i="1"/>
  <c r="F28" i="1"/>
  <c r="F16" i="1"/>
  <c r="F40" i="1" s="1"/>
  <c r="F69" i="1" l="1"/>
  <c r="B72" i="1"/>
  <c r="B74" i="1" s="1"/>
  <c r="E66" i="1"/>
  <c r="C66" i="1"/>
  <c r="C72" i="1" s="1"/>
  <c r="C74" i="1" s="1"/>
  <c r="D66" i="1"/>
  <c r="D72" i="1" s="1"/>
  <c r="D74" i="1" s="1"/>
  <c r="E74" i="1" l="1"/>
  <c r="D30" i="1"/>
  <c r="C54" i="1" l="1"/>
  <c r="C45" i="1"/>
  <c r="C64" i="1" s="1"/>
  <c r="C37" i="1"/>
  <c r="C35" i="1"/>
  <c r="C28" i="1"/>
  <c r="C16" i="1"/>
  <c r="D9" i="1"/>
  <c r="C40" i="1" l="1"/>
  <c r="C69" i="1"/>
  <c r="E28" i="1" l="1"/>
  <c r="E59" i="1" l="1"/>
  <c r="E54" i="1"/>
  <c r="E45" i="1"/>
  <c r="E37" i="1"/>
  <c r="E35" i="1"/>
  <c r="E16" i="1"/>
  <c r="E40" i="1" l="1"/>
  <c r="E64" i="1"/>
  <c r="E69" i="1" l="1"/>
  <c r="G12" i="1"/>
  <c r="G27" i="1"/>
  <c r="G67" i="1" l="1"/>
  <c r="G66" i="1" s="1"/>
  <c r="G72" i="1" s="1"/>
  <c r="G74" i="1" s="1"/>
  <c r="G46" i="1"/>
  <c r="G47" i="1"/>
  <c r="G48" i="1"/>
  <c r="G49" i="1"/>
  <c r="G50" i="1"/>
  <c r="G51" i="1"/>
  <c r="G52" i="1"/>
  <c r="G53" i="1"/>
  <c r="G55" i="1"/>
  <c r="G56" i="1"/>
  <c r="G57" i="1"/>
  <c r="G58" i="1"/>
  <c r="G60" i="1"/>
  <c r="G61" i="1"/>
  <c r="G62" i="1"/>
  <c r="G63" i="1"/>
  <c r="G10" i="1"/>
  <c r="G11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9" i="1"/>
  <c r="G30" i="1"/>
  <c r="G31" i="1"/>
  <c r="G32" i="1"/>
  <c r="G33" i="1"/>
  <c r="G34" i="1"/>
  <c r="G36" i="1"/>
  <c r="G38" i="1"/>
  <c r="G39" i="1"/>
  <c r="G9" i="1"/>
  <c r="D46" i="1" l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62" i="1"/>
  <c r="D63" i="1"/>
  <c r="D10" i="1"/>
  <c r="D11" i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7" i="1"/>
  <c r="D29" i="1"/>
  <c r="D31" i="1"/>
  <c r="D32" i="1"/>
  <c r="D33" i="1"/>
  <c r="D34" i="1"/>
  <c r="D36" i="1"/>
  <c r="D35" i="1" s="1"/>
  <c r="D38" i="1"/>
  <c r="D39" i="1"/>
  <c r="D54" i="1" l="1"/>
  <c r="D59" i="1"/>
  <c r="D37" i="1"/>
  <c r="D28" i="1"/>
  <c r="D16" i="1"/>
  <c r="D45" i="1"/>
  <c r="B59" i="1"/>
  <c r="G59" i="1" s="1"/>
  <c r="B54" i="1"/>
  <c r="G54" i="1" s="1"/>
  <c r="B45" i="1"/>
  <c r="B37" i="1"/>
  <c r="G37" i="1" s="1"/>
  <c r="B35" i="1"/>
  <c r="G35" i="1" s="1"/>
  <c r="B28" i="1"/>
  <c r="G28" i="1" s="1"/>
  <c r="B16" i="1"/>
  <c r="G16" i="1" s="1"/>
  <c r="D64" i="1" l="1"/>
  <c r="D40" i="1"/>
  <c r="B64" i="1"/>
  <c r="G64" i="1" s="1"/>
  <c r="G45" i="1"/>
  <c r="B40" i="1"/>
  <c r="B69" i="1" l="1"/>
  <c r="G40" i="1"/>
  <c r="D69" i="1"/>
</calcChain>
</file>

<file path=xl/sharedStrings.xml><?xml version="1.0" encoding="utf-8"?>
<sst xmlns="http://schemas.openxmlformats.org/spreadsheetml/2006/main" count="79" uniqueCount="77">
  <si>
    <t>Concepto</t>
  </si>
  <si>
    <t>Ampliaciones/ (Reducciones)</t>
  </si>
  <si>
    <t>Modificado</t>
  </si>
  <si>
    <t>Devengado</t>
  </si>
  <si>
    <t>Recaudado</t>
  </si>
  <si>
    <t>Ingresos de Libre Disposición</t>
  </si>
  <si>
    <t>Ingresos Excedentes de Ingresos de Libre Disposición</t>
  </si>
  <si>
    <t>Transferencias Federales Etiquetadas</t>
  </si>
  <si>
    <t>Datos Informativos</t>
  </si>
  <si>
    <t>(Pesos)</t>
  </si>
  <si>
    <t>Estimado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</si>
  <si>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</si>
  <si>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</si>
  <si>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</si>
  <si>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</si>
  <si>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</si>
  <si>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</si>
  <si>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</si>
  <si>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</si>
  <si>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</si>
  <si>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</si>
  <si>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</si>
  <si>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</si>
  <si>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</si>
  <si>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</si>
  <si>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0.136% de la Recaudación Federal Participable</t>
  </si>
  <si>
    <t>Impuesto Especial Sobre Producción y Servicios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</si>
  <si>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</si>
  <si>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</si>
  <si>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</si>
  <si>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</si>
  <si>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</si>
  <si>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</si>
  <si>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</si>
  <si>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</si>
  <si>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</si>
  <si>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</si>
  <si>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</si>
  <si>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</si>
  <si>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Participaciones en Ingresos Locales</t>
  </si>
  <si>
    <t>Otros Ingresos de Libre Disposición</t>
  </si>
  <si>
    <t xml:space="preserve">Total de Ingresos de Libre Disposición 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</si>
  <si>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</si>
  <si>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</si>
  <si>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</si>
  <si>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</si>
  <si>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</si>
  <si>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</si>
  <si>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</si>
  <si>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</si>
  <si>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</si>
  <si>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</si>
  <si>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</si>
  <si>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</si>
  <si>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 xml:space="preserve">Convenios </t>
  </si>
  <si>
    <t xml:space="preserve">Fondos Distintos de Aportaciones 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</si>
  <si>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</si>
  <si>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</si>
  <si>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</si>
  <si>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</si>
  <si>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 xml:space="preserve">Total de Transferencias Federales Etiquetadas </t>
  </si>
  <si>
    <t xml:space="preserve">Otros Ingresos de Libre Disposición </t>
  </si>
  <si>
    <t>Ingresos Derivados de Financiamientos con Fuente de Pago de Ingresos de Libre Disposición</t>
  </si>
  <si>
    <t>Ingresos Derivados de Financiamientos con Fuente de Pago de Transferencias Federales Etiquetadas</t>
  </si>
  <si>
    <t xml:space="preserve">Ingresos Derivados de Financiamientos </t>
  </si>
  <si>
    <t>Ingresos Derivados de Financiamientos</t>
  </si>
  <si>
    <t xml:space="preserve">Total de Ingresos </t>
  </si>
  <si>
    <t>Impuesto sobre Autómoviles Nuevos</t>
  </si>
  <si>
    <t>Estado Analítico de Ingresos Detallado - LDF</t>
  </si>
  <si>
    <t>Gobierno del Estado de Chihuahua</t>
  </si>
  <si>
    <t>Bajo protesta de decir la verdad declaramos que los Estados Financieros y sus Notas son razonablemente correctos y responsabilidad del emisor.</t>
  </si>
  <si>
    <t>C.P. MANUEL JOSE NAVARRO BACA</t>
  </si>
  <si>
    <t>JEFE DEL DEPARTAMENTO DE INFORMACIÓN CONTABLE</t>
  </si>
  <si>
    <t>Del 1 de Enero al 30 de septiembre de 2019</t>
  </si>
  <si>
    <t xml:space="preserve">                                                                                                                                                                  ENCARGADO DEL DESPACHO DE LA DIRECCIÓN DE CONTABILIDAD GUBERNAMENTAL                                                                                                                                    </t>
  </si>
  <si>
    <t xml:space="preserve">                               C.P. CARLOS MALDONADO GALLARDO	</t>
  </si>
  <si>
    <t>=B69-B70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</si>
</sst>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7" xfId="0" applyBorder="1"/>
    <xf numFmtId="3" fontId="0" fillId="0" borderId="7" xfId="0" applyNumberFormat="1" applyBorder="1"/>
    <xf numFmtId="0" fontId="0" fillId="0" borderId="0" xfId="0" applyFill="1"/>
    <xf numFmtId="0" fontId="4" fillId="0" borderId="4" xfId="0" applyFont="1" applyBorder="1" applyAlignment="1">
      <alignment horizontal="left" wrapText="1" indent="2"/>
    </xf>
    <xf numFmtId="0" fontId="2" fillId="0" borderId="9" xfId="0" applyFont="1" applyBorder="1"/>
    <xf numFmtId="3" fontId="2" fillId="0" borderId="9" xfId="0" applyNumberFormat="1" applyFont="1" applyBorder="1"/>
    <xf numFmtId="0" fontId="2" fillId="0" borderId="4" xfId="0" applyFont="1" applyBorder="1" applyAlignment="1">
      <alignment horizontal="left" wrapText="1" indent="2"/>
    </xf>
    <xf numFmtId="3" fontId="2" fillId="0" borderId="9" xfId="0" applyNumberFormat="1" applyFont="1" applyFill="1" applyBorder="1"/>
    <xf numFmtId="0" fontId="2" fillId="0" borderId="4" xfId="0" applyFont="1" applyBorder="1" applyAlignment="1">
      <alignment horizontal="left" wrapText="1" indent="4"/>
    </xf>
    <xf numFmtId="3" fontId="4" fillId="0" borderId="9" xfId="0" applyNumberFormat="1" applyFont="1" applyBorder="1"/>
    <xf numFmtId="0" fontId="4" fillId="0" borderId="4" xfId="0" applyFont="1" applyBorder="1" applyAlignment="1">
      <alignment horizontal="left" wrapText="1"/>
    </xf>
    <xf numFmtId="0" fontId="2" fillId="0" borderId="4" xfId="0" applyFont="1" applyFill="1" applyBorder="1" applyAlignment="1">
      <alignment horizontal="left" wrapText="1" indent="4"/>
    </xf>
    <xf numFmtId="0" fontId="2" fillId="0" borderId="4" xfId="0" applyFont="1" applyBorder="1" applyAlignment="1">
      <alignment horizontal="left" wrapText="1" indent="3"/>
    </xf>
    <xf numFmtId="0" fontId="4" fillId="0" borderId="6" xfId="0" applyFont="1" applyBorder="1" applyAlignment="1">
      <alignment horizontal="left" wrapText="1" indent="2"/>
    </xf>
    <xf numFmtId="3" fontId="0" fillId="0" borderId="0" xfId="0" applyNumberFormat="1"/>
    <xf numFmtId="49" fontId="7" fillId="0" borderId="0" xfId="2" applyNumberFormat="1" applyFont="1" applyFill="1" applyBorder="1" applyAlignment="1" applyProtection="1">
      <alignment vertical="top" wrapText="1"/>
    </xf>
    <xf numFmtId="49" fontId="6" fillId="0" borderId="0" xfId="0" applyNumberFormat="1" applyFont="1" applyFill="1" applyBorder="1" applyAlignment="1" applyProtection="1">
      <alignment wrapText="1"/>
    </xf>
    <xf numFmtId="49" fontId="0" fillId="0" borderId="0" xfId="0" applyNumberFormat="1"/>
    <xf numFmtId="3" fontId="4" fillId="0" borderId="8" xfId="0" applyNumberFormat="1" applyFont="1" applyBorder="1"/>
    <xf numFmtId="0" fontId="8" fillId="2" borderId="4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37" fontId="10" fillId="2" borderId="10" xfId="1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0" fontId="1" fillId="0" borderId="0" xfId="0" applyFont="1"/>
    <xf numFmtId="49" fontId="7" fillId="0" borderId="0" xfId="2" applyNumberFormat="1" applyFont="1" applyFill="1" applyBorder="1" applyAlignment="1" applyProtection="1">
      <alignment horizontal="center" vertical="top" wrapText="1"/>
    </xf>
    <xf numFmtId="49" fontId="7" fillId="0" borderId="0" xfId="2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49" fontId="7" fillId="0" borderId="2" xfId="2" applyNumberFormat="1" applyFont="1" applyFill="1" applyBorder="1" applyAlignment="1" applyProtection="1">
      <alignment horizontal="center" vertical="top" wrapText="1"/>
    </xf>
    <xf numFmtId="3" fontId="2" fillId="0" borderId="0" xfId="0" applyNumberFormat="1" applyFont="1" applyFill="1" applyBorder="1"/>
  </cellXfs>
  <cellStyles count="3">
    <cellStyle name="Normal" xfId="0" builtinId="0"/>
    <cellStyle name="Normal 2" xfId="2" xr:uid="{00000000-0005-0000-0000-000001000000}"/>
    <cellStyle name="Normal 9" xfId="1" xr:uid="{00000000-0005-0000-0000-000002000000}"/>
  </cellStyles>
  <dxfs count="0"/>
  <tableStyles count="0" defaultTableStyle="TableStyleMedium2" defaultPivotStyle="PivotStyleLight16"/>
  <colors>
    <mruColors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1400175</xdr:colOff>
      <xdr:row>77</xdr:row>
      <xdr:rowOff>0</xdr:rowOff>
    </xdr:from>
    <xdr:to>
      <xdr:col>2</xdr:col>
      <xdr:colOff>35278</xdr:colOff>
      <xdr:row>77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400175" y="14652037"/>
          <a:ext cx="33740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1"/>
  <sheetViews>
    <sheetView tabSelected="1" zoomScale="160" zoomScaleNormal="160" workbookViewId="0">
      <selection activeCell="F80" sqref="F80"/>
    </sheetView>
  </sheetViews>
  <sheetFormatPr baseColWidth="10" defaultRowHeight="15" x14ac:dyDescent="0.2"/>
  <cols>
    <col min="1" max="1" width="41.33203125" style="1" customWidth="1"/>
    <col min="2" max="2" width="29" customWidth="1"/>
    <col min="3" max="7" width="20.83203125" customWidth="1"/>
    <col min="8" max="8" width="13.6640625" bestFit="1" customWidth="1"/>
    <col min="9" max="9" width="27" customWidth="1"/>
  </cols>
  <sheetData>
    <row r="1" spans="1:8" x14ac:dyDescent="0.2">
      <c r="A1" s="31" t="s">
        <v>69</v>
      </c>
      <c r="B1" s="32"/>
      <c r="C1" s="32"/>
      <c r="D1" s="32"/>
      <c r="E1" s="32"/>
      <c r="F1" s="32"/>
      <c r="G1" s="33"/>
    </row>
    <row r="2" spans="1:8" x14ac:dyDescent="0.2">
      <c r="A2" s="34" t="s">
        <v>68</v>
      </c>
      <c r="B2" s="35"/>
      <c r="C2" s="35"/>
      <c r="D2" s="35"/>
      <c r="E2" s="35"/>
      <c r="F2" s="35"/>
      <c r="G2" s="36"/>
    </row>
    <row r="3" spans="1:8" x14ac:dyDescent="0.2">
      <c r="A3" s="37" t="s">
        <v>73</v>
      </c>
      <c r="B3" s="38"/>
      <c r="C3" s="38"/>
      <c r="D3" s="38"/>
      <c r="E3" s="38"/>
      <c r="F3" s="38"/>
      <c r="G3" s="39"/>
    </row>
    <row r="4" spans="1:8" x14ac:dyDescent="0.2">
      <c r="A4" s="37" t="s">
        <v>9</v>
      </c>
      <c r="B4" s="38"/>
      <c r="C4" s="38"/>
      <c r="D4" s="38"/>
      <c r="E4" s="38"/>
      <c r="F4" s="38"/>
      <c r="G4" s="39"/>
    </row>
    <row r="5" spans="1:8" x14ac:dyDescent="0.2">
      <c r="A5" s="23"/>
      <c r="B5" s="24"/>
      <c r="C5" s="24"/>
      <c r="D5" s="24"/>
      <c r="E5" s="24"/>
      <c r="F5" s="24"/>
      <c r="G5" s="25"/>
    </row>
    <row r="6" spans="1:8" s="3" customFormat="1" ht="30.75" customHeight="1" x14ac:dyDescent="0.2">
      <c r="A6" s="26" t="s">
        <v>0</v>
      </c>
      <c r="B6" s="26" t="s">
        <v>10</v>
      </c>
      <c r="C6" s="26" t="s">
        <v>1</v>
      </c>
      <c r="D6" s="26" t="s">
        <v>2</v>
      </c>
      <c r="E6" s="26" t="s">
        <v>3</v>
      </c>
      <c r="F6" s="26" t="s">
        <v>4</v>
      </c>
      <c r="G6" s="26" t="s">
        <v>11</v>
      </c>
    </row>
    <row r="7" spans="1:8" x14ac:dyDescent="0.2">
      <c r="A7" s="2"/>
      <c r="B7" s="4"/>
      <c r="C7" s="4"/>
      <c r="D7" s="4"/>
      <c r="E7" s="4"/>
      <c r="F7" s="5"/>
      <c r="G7" s="4"/>
    </row>
    <row r="8" spans="1:8" x14ac:dyDescent="0.2">
      <c r="A8" s="7" t="s">
        <v>5</v>
      </c>
      <c r="B8" s="8"/>
      <c r="C8" s="8"/>
      <c r="D8" s="8"/>
      <c r="E8" s="8"/>
      <c r="F8" s="9"/>
      <c r="G8" s="8"/>
    </row>
    <row r="9" spans="1:8" x14ac:dyDescent="0.2">
      <c r="A9" s="10" t="s">
        <v>12</v>
      </c>
      <c r="B9" s="9">
        <v>5522049277.7985077</v>
      </c>
      <c r="C9" s="9">
        <v>0</v>
      </c>
      <c r="D9" s="9">
        <f>B9+C9</f>
        <v>5522049277.7985077</v>
      </c>
      <c r="E9" s="9">
        <v>4223970098</v>
      </c>
      <c r="F9" s="9">
        <v>4223970098</v>
      </c>
      <c r="G9" s="9">
        <f>F9-B9</f>
        <v>-1298079179.7985077</v>
      </c>
      <c r="H9" s="18"/>
    </row>
    <row r="10" spans="1:8" x14ac:dyDescent="0.2">
      <c r="A10" s="10" t="s">
        <v>13</v>
      </c>
      <c r="B10" s="9">
        <v>0</v>
      </c>
      <c r="C10" s="9">
        <v>0</v>
      </c>
      <c r="D10" s="9">
        <f t="shared" ref="D10:D39" si="0">B10+C10</f>
        <v>0</v>
      </c>
      <c r="E10" s="9">
        <v>0</v>
      </c>
      <c r="F10" s="9">
        <v>0</v>
      </c>
      <c r="G10" s="9">
        <f t="shared" ref="G10:G39" si="1">F10-B10</f>
        <v>0</v>
      </c>
      <c r="H10" s="18"/>
    </row>
    <row r="11" spans="1:8" x14ac:dyDescent="0.2">
      <c r="A11" s="10" t="s">
        <v>14</v>
      </c>
      <c r="B11" s="9">
        <v>0</v>
      </c>
      <c r="C11" s="9">
        <v>0</v>
      </c>
      <c r="D11" s="9">
        <f t="shared" si="0"/>
        <v>0</v>
      </c>
      <c r="E11" s="9">
        <v>0</v>
      </c>
      <c r="F11" s="9">
        <v>0</v>
      </c>
      <c r="G11" s="9">
        <f t="shared" si="1"/>
        <v>0</v>
      </c>
      <c r="H11" s="18"/>
    </row>
    <row r="12" spans="1:8" x14ac:dyDescent="0.2">
      <c r="A12" s="10" t="s">
        <v>15</v>
      </c>
      <c r="B12" s="9">
        <v>5210488989.4262686</v>
      </c>
      <c r="C12" s="9">
        <v>0</v>
      </c>
      <c r="D12" s="9">
        <f t="shared" si="0"/>
        <v>5210488989.4262686</v>
      </c>
      <c r="E12" s="9">
        <v>4329982491</v>
      </c>
      <c r="F12" s="9">
        <v>4329982491</v>
      </c>
      <c r="G12" s="9">
        <f>F12-B12</f>
        <v>-880506498.42626858</v>
      </c>
      <c r="H12" s="18"/>
    </row>
    <row r="13" spans="1:8" x14ac:dyDescent="0.2">
      <c r="A13" s="10" t="s">
        <v>16</v>
      </c>
      <c r="B13" s="9">
        <v>294911024.25371462</v>
      </c>
      <c r="C13" s="9">
        <v>0</v>
      </c>
      <c r="D13" s="9">
        <f t="shared" si="0"/>
        <v>294911024.25371462</v>
      </c>
      <c r="E13" s="9">
        <f>181739307+3511159</f>
        <v>185250466</v>
      </c>
      <c r="F13" s="9">
        <v>185250466</v>
      </c>
      <c r="G13" s="9">
        <f t="shared" si="1"/>
        <v>-109660558.25371462</v>
      </c>
      <c r="H13" s="18"/>
    </row>
    <row r="14" spans="1:8" x14ac:dyDescent="0.2">
      <c r="A14" s="10" t="s">
        <v>17</v>
      </c>
      <c r="B14" s="11">
        <v>3438212616.7443175</v>
      </c>
      <c r="C14" s="9">
        <v>0</v>
      </c>
      <c r="D14" s="9">
        <f t="shared" si="0"/>
        <v>3438212616.7443175</v>
      </c>
      <c r="E14" s="9">
        <v>2206238361</v>
      </c>
      <c r="F14" s="9">
        <v>2206238361</v>
      </c>
      <c r="G14" s="9">
        <f t="shared" si="1"/>
        <v>-1231974255.7443175</v>
      </c>
      <c r="H14" s="18"/>
    </row>
    <row r="15" spans="1:8" x14ac:dyDescent="0.2">
      <c r="A15" s="10" t="s">
        <v>18</v>
      </c>
      <c r="B15" s="9">
        <v>0</v>
      </c>
      <c r="C15" s="9">
        <v>0</v>
      </c>
      <c r="D15" s="9">
        <f t="shared" si="0"/>
        <v>0</v>
      </c>
      <c r="E15" s="9">
        <v>0</v>
      </c>
      <c r="F15" s="9">
        <v>0</v>
      </c>
      <c r="G15" s="9">
        <f t="shared" si="1"/>
        <v>0</v>
      </c>
      <c r="H15" s="18"/>
    </row>
    <row r="16" spans="1:8" x14ac:dyDescent="0.2">
      <c r="A16" s="10" t="s">
        <v>19</v>
      </c>
      <c r="B16" s="9">
        <f>SUM(B17:B27)</f>
        <v>25686599134.260002</v>
      </c>
      <c r="C16" s="9">
        <f>SUM(C17:C27)</f>
        <v>0</v>
      </c>
      <c r="D16" s="9">
        <f t="shared" ref="D16" si="2">SUM(D17:D27)</f>
        <v>25686599134.260002</v>
      </c>
      <c r="E16" s="9">
        <f t="shared" ref="E16:F16" si="3">SUM(E17:E27)</f>
        <v>19089375320</v>
      </c>
      <c r="F16" s="9">
        <f t="shared" si="3"/>
        <v>19089375320</v>
      </c>
      <c r="G16" s="9">
        <f t="shared" si="1"/>
        <v>-6597223814.2600021</v>
      </c>
      <c r="H16" s="18"/>
    </row>
    <row r="17" spans="1:8" x14ac:dyDescent="0.2">
      <c r="A17" s="12" t="s">
        <v>20</v>
      </c>
      <c r="B17" s="9">
        <v>19209025468</v>
      </c>
      <c r="C17" s="9">
        <v>0</v>
      </c>
      <c r="D17" s="9">
        <f t="shared" si="0"/>
        <v>19209025468</v>
      </c>
      <c r="E17" s="9">
        <v>14655758194</v>
      </c>
      <c r="F17" s="9">
        <v>14655758194</v>
      </c>
      <c r="G17" s="9">
        <f t="shared" si="1"/>
        <v>-4553267274</v>
      </c>
      <c r="H17" s="18"/>
    </row>
    <row r="18" spans="1:8" x14ac:dyDescent="0.2">
      <c r="A18" s="12" t="s">
        <v>21</v>
      </c>
      <c r="B18" s="9">
        <v>944544038.99999976</v>
      </c>
      <c r="C18" s="9">
        <v>0</v>
      </c>
      <c r="D18" s="9">
        <f t="shared" si="0"/>
        <v>944544038.99999976</v>
      </c>
      <c r="E18" s="9">
        <v>774141944</v>
      </c>
      <c r="F18" s="9">
        <v>774141944</v>
      </c>
      <c r="G18" s="9">
        <f t="shared" si="1"/>
        <v>-170402094.99999976</v>
      </c>
      <c r="H18" s="18"/>
    </row>
    <row r="19" spans="1:8" x14ac:dyDescent="0.2">
      <c r="A19" s="12" t="s">
        <v>22</v>
      </c>
      <c r="B19" s="9">
        <v>1177044916</v>
      </c>
      <c r="C19" s="9">
        <v>0</v>
      </c>
      <c r="D19" s="9">
        <f t="shared" si="0"/>
        <v>1177044916</v>
      </c>
      <c r="E19" s="9">
        <v>846693760</v>
      </c>
      <c r="F19" s="9">
        <v>846693760</v>
      </c>
      <c r="G19" s="9">
        <f t="shared" si="1"/>
        <v>-330351156</v>
      </c>
      <c r="H19" s="18"/>
    </row>
    <row r="20" spans="1:8" x14ac:dyDescent="0.2">
      <c r="A20" s="12" t="s">
        <v>23</v>
      </c>
      <c r="B20" s="11">
        <v>0</v>
      </c>
      <c r="C20" s="9">
        <v>0</v>
      </c>
      <c r="D20" s="9">
        <f t="shared" si="0"/>
        <v>0</v>
      </c>
      <c r="E20" s="9">
        <v>0</v>
      </c>
      <c r="F20" s="9">
        <v>0</v>
      </c>
      <c r="G20" s="9">
        <f t="shared" si="1"/>
        <v>0</v>
      </c>
      <c r="H20" s="18"/>
    </row>
    <row r="21" spans="1:8" x14ac:dyDescent="0.2">
      <c r="A21" s="12" t="s">
        <v>24</v>
      </c>
      <c r="B21" s="11">
        <v>0</v>
      </c>
      <c r="C21" s="9">
        <v>0</v>
      </c>
      <c r="D21" s="9">
        <f t="shared" si="0"/>
        <v>0</v>
      </c>
      <c r="E21" s="9">
        <v>0</v>
      </c>
      <c r="F21" s="9">
        <v>0</v>
      </c>
      <c r="G21" s="9">
        <f t="shared" si="1"/>
        <v>0</v>
      </c>
      <c r="H21" s="18"/>
    </row>
    <row r="22" spans="1:8" x14ac:dyDescent="0.2">
      <c r="A22" s="12" t="s">
        <v>26</v>
      </c>
      <c r="B22" s="9">
        <v>515199212</v>
      </c>
      <c r="C22" s="9">
        <v>0</v>
      </c>
      <c r="D22" s="9">
        <f t="shared" si="0"/>
        <v>515199212</v>
      </c>
      <c r="E22" s="9">
        <v>395449168</v>
      </c>
      <c r="F22" s="9">
        <v>395449168</v>
      </c>
      <c r="G22" s="9">
        <f t="shared" si="1"/>
        <v>-119750044</v>
      </c>
      <c r="H22" s="18"/>
    </row>
    <row r="23" spans="1:8" x14ac:dyDescent="0.2">
      <c r="A23" s="12" t="s">
        <v>25</v>
      </c>
      <c r="B23" s="9">
        <v>191508127</v>
      </c>
      <c r="C23" s="9">
        <v>0</v>
      </c>
      <c r="D23" s="9">
        <f t="shared" si="0"/>
        <v>191508127</v>
      </c>
      <c r="E23" s="9">
        <v>155902552</v>
      </c>
      <c r="F23" s="9">
        <v>155902552</v>
      </c>
      <c r="G23" s="9">
        <f t="shared" si="1"/>
        <v>-35605575</v>
      </c>
      <c r="H23" s="18"/>
    </row>
    <row r="24" spans="1:8" x14ac:dyDescent="0.2">
      <c r="A24" s="12" t="s">
        <v>27</v>
      </c>
      <c r="B24" s="9">
        <v>0</v>
      </c>
      <c r="C24" s="9">
        <v>0</v>
      </c>
      <c r="D24" s="9">
        <f t="shared" si="0"/>
        <v>0</v>
      </c>
      <c r="E24" s="9">
        <v>0</v>
      </c>
      <c r="F24" s="9">
        <v>0</v>
      </c>
      <c r="G24" s="9">
        <f t="shared" si="1"/>
        <v>0</v>
      </c>
      <c r="H24" s="18"/>
    </row>
    <row r="25" spans="1:8" x14ac:dyDescent="0.2">
      <c r="A25" s="12" t="s">
        <v>28</v>
      </c>
      <c r="B25" s="9">
        <v>935637204.00000012</v>
      </c>
      <c r="C25" s="9">
        <v>0</v>
      </c>
      <c r="D25" s="9">
        <f t="shared" si="0"/>
        <v>935637204.00000012</v>
      </c>
      <c r="E25" s="9">
        <v>541358666</v>
      </c>
      <c r="F25" s="9">
        <v>541358666</v>
      </c>
      <c r="G25" s="9">
        <f t="shared" si="1"/>
        <v>-394278538.00000012</v>
      </c>
      <c r="H25" s="18"/>
    </row>
    <row r="26" spans="1:8" x14ac:dyDescent="0.2">
      <c r="A26" s="12" t="s">
        <v>29</v>
      </c>
      <c r="B26" s="9">
        <v>2713640168.2600007</v>
      </c>
      <c r="C26" s="9">
        <v>0</v>
      </c>
      <c r="D26" s="9">
        <f t="shared" si="0"/>
        <v>2713640168.2600007</v>
      </c>
      <c r="E26" s="9">
        <v>1622381796</v>
      </c>
      <c r="F26" s="9">
        <v>1622381796</v>
      </c>
      <c r="G26" s="9">
        <f t="shared" si="1"/>
        <v>-1091258372.2600007</v>
      </c>
      <c r="H26" s="18"/>
    </row>
    <row r="27" spans="1:8" ht="27" x14ac:dyDescent="0.2">
      <c r="A27" s="12" t="s">
        <v>30</v>
      </c>
      <c r="B27" s="9">
        <v>0</v>
      </c>
      <c r="C27" s="9">
        <v>0</v>
      </c>
      <c r="D27" s="9">
        <f t="shared" si="0"/>
        <v>0</v>
      </c>
      <c r="E27" s="11">
        <v>97689240</v>
      </c>
      <c r="F27" s="11">
        <v>97689240</v>
      </c>
      <c r="G27" s="11">
        <f>F27-B27</f>
        <v>97689240</v>
      </c>
      <c r="H27" s="18"/>
    </row>
    <row r="28" spans="1:8" x14ac:dyDescent="0.2">
      <c r="A28" s="10" t="s">
        <v>31</v>
      </c>
      <c r="B28" s="9">
        <f>SUM(B29:B33)</f>
        <v>1497864889.6636732</v>
      </c>
      <c r="C28" s="9">
        <f>SUM(C29:C33)</f>
        <v>0</v>
      </c>
      <c r="D28" s="9">
        <f t="shared" ref="D28" si="4">SUM(D29:D33)</f>
        <v>1497864889.6636732</v>
      </c>
      <c r="E28" s="9">
        <f>SUM(E29:E33)</f>
        <v>1080166912.54</v>
      </c>
      <c r="F28" s="9">
        <f>SUM(F29:F33)</f>
        <v>1080166912.54</v>
      </c>
      <c r="G28" s="9">
        <f t="shared" si="1"/>
        <v>-417697977.1236732</v>
      </c>
      <c r="H28" s="18"/>
    </row>
    <row r="29" spans="1:8" x14ac:dyDescent="0.2">
      <c r="A29" s="12" t="s">
        <v>32</v>
      </c>
      <c r="B29" s="9">
        <v>1127535.140369938</v>
      </c>
      <c r="C29" s="9">
        <v>0</v>
      </c>
      <c r="D29" s="9">
        <f t="shared" si="0"/>
        <v>1127535.140369938</v>
      </c>
      <c r="E29" s="11">
        <v>307860.09999999998</v>
      </c>
      <c r="F29" s="11">
        <v>307860.09999999998</v>
      </c>
      <c r="G29" s="9">
        <f t="shared" si="1"/>
        <v>-819675.04036993801</v>
      </c>
      <c r="H29" s="18"/>
    </row>
    <row r="30" spans="1:8" x14ac:dyDescent="0.2">
      <c r="A30" s="12" t="s">
        <v>33</v>
      </c>
      <c r="B30" s="11">
        <v>88483379.999999985</v>
      </c>
      <c r="C30" s="9">
        <v>0</v>
      </c>
      <c r="D30" s="9">
        <f t="shared" si="0"/>
        <v>88483379.999999985</v>
      </c>
      <c r="E30" s="11">
        <v>66362535</v>
      </c>
      <c r="F30" s="11">
        <v>66362535</v>
      </c>
      <c r="G30" s="9">
        <f t="shared" si="1"/>
        <v>-22120844.999999985</v>
      </c>
      <c r="H30" s="18"/>
    </row>
    <row r="31" spans="1:8" x14ac:dyDescent="0.2">
      <c r="A31" s="12" t="s">
        <v>67</v>
      </c>
      <c r="B31" s="11">
        <v>391829577</v>
      </c>
      <c r="C31" s="9">
        <v>0</v>
      </c>
      <c r="D31" s="9">
        <f t="shared" si="0"/>
        <v>391829577</v>
      </c>
      <c r="E31" s="11">
        <v>236910390</v>
      </c>
      <c r="F31" s="11">
        <v>236910390</v>
      </c>
      <c r="G31" s="9">
        <f t="shared" si="1"/>
        <v>-154919187</v>
      </c>
      <c r="H31" s="18"/>
    </row>
    <row r="32" spans="1:8" x14ac:dyDescent="0.2">
      <c r="A32" s="12" t="s">
        <v>34</v>
      </c>
      <c r="B32" s="9">
        <v>144625400.99999997</v>
      </c>
      <c r="C32" s="9">
        <v>0</v>
      </c>
      <c r="D32" s="9">
        <f t="shared" si="0"/>
        <v>144625400.99999997</v>
      </c>
      <c r="E32" s="11">
        <v>68440536</v>
      </c>
      <c r="F32" s="11">
        <v>68440536</v>
      </c>
      <c r="G32" s="9">
        <f t="shared" si="1"/>
        <v>-76184864.99999997</v>
      </c>
      <c r="H32" s="18"/>
    </row>
    <row r="33" spans="1:8" x14ac:dyDescent="0.2">
      <c r="A33" s="12" t="s">
        <v>35</v>
      </c>
      <c r="B33" s="9">
        <v>871798996.52330327</v>
      </c>
      <c r="C33" s="9">
        <v>0</v>
      </c>
      <c r="D33" s="9">
        <f t="shared" si="0"/>
        <v>871798996.52330327</v>
      </c>
      <c r="E33" s="9">
        <v>708145591.44000006</v>
      </c>
      <c r="F33" s="9">
        <v>708145591.44000006</v>
      </c>
      <c r="G33" s="9">
        <f t="shared" si="1"/>
        <v>-163653405.08330321</v>
      </c>
      <c r="H33" s="18"/>
    </row>
    <row r="34" spans="1:8" x14ac:dyDescent="0.2">
      <c r="A34" s="10" t="s">
        <v>36</v>
      </c>
      <c r="B34" s="9">
        <v>0</v>
      </c>
      <c r="C34" s="9">
        <v>0</v>
      </c>
      <c r="D34" s="9">
        <f t="shared" si="0"/>
        <v>0</v>
      </c>
      <c r="E34" s="9">
        <v>0</v>
      </c>
      <c r="F34" s="9">
        <v>0</v>
      </c>
      <c r="G34" s="9">
        <f t="shared" si="1"/>
        <v>0</v>
      </c>
      <c r="H34" s="18"/>
    </row>
    <row r="35" spans="1:8" x14ac:dyDescent="0.2">
      <c r="A35" s="10" t="s">
        <v>37</v>
      </c>
      <c r="B35" s="9">
        <f>B36</f>
        <v>0</v>
      </c>
      <c r="C35" s="9">
        <f>C36</f>
        <v>0</v>
      </c>
      <c r="D35" s="9">
        <f t="shared" ref="D35" si="5">D36</f>
        <v>0</v>
      </c>
      <c r="E35" s="9">
        <f t="shared" ref="E35:F35" si="6">E36</f>
        <v>0</v>
      </c>
      <c r="F35" s="9">
        <f t="shared" si="6"/>
        <v>0</v>
      </c>
      <c r="G35" s="9">
        <f t="shared" si="1"/>
        <v>0</v>
      </c>
      <c r="H35" s="18"/>
    </row>
    <row r="36" spans="1:8" x14ac:dyDescent="0.2">
      <c r="A36" s="12" t="s">
        <v>38</v>
      </c>
      <c r="B36" s="9">
        <v>0</v>
      </c>
      <c r="C36" s="9">
        <v>0</v>
      </c>
      <c r="D36" s="9">
        <f t="shared" si="0"/>
        <v>0</v>
      </c>
      <c r="E36" s="9">
        <v>0</v>
      </c>
      <c r="F36" s="9">
        <v>0</v>
      </c>
      <c r="G36" s="9">
        <f t="shared" si="1"/>
        <v>0</v>
      </c>
      <c r="H36" s="18"/>
    </row>
    <row r="37" spans="1:8" x14ac:dyDescent="0.2">
      <c r="A37" s="10" t="s">
        <v>61</v>
      </c>
      <c r="B37" s="9">
        <f>B38+B39</f>
        <v>0</v>
      </c>
      <c r="C37" s="9">
        <f>C38+C39</f>
        <v>0</v>
      </c>
      <c r="D37" s="9">
        <f t="shared" ref="D37" si="7">D38+D39</f>
        <v>0</v>
      </c>
      <c r="E37" s="9">
        <f t="shared" ref="E37:F37" si="8">E38+E39</f>
        <v>0</v>
      </c>
      <c r="F37" s="9">
        <f t="shared" si="8"/>
        <v>0</v>
      </c>
      <c r="G37" s="9">
        <f t="shared" si="1"/>
        <v>0</v>
      </c>
      <c r="H37" s="18"/>
    </row>
    <row r="38" spans="1:8" x14ac:dyDescent="0.2">
      <c r="A38" s="12" t="s">
        <v>39</v>
      </c>
      <c r="B38" s="9">
        <v>0</v>
      </c>
      <c r="C38" s="9">
        <v>0</v>
      </c>
      <c r="D38" s="9">
        <f t="shared" si="0"/>
        <v>0</v>
      </c>
      <c r="E38" s="9">
        <v>0</v>
      </c>
      <c r="F38" s="9">
        <v>0</v>
      </c>
      <c r="G38" s="9">
        <f t="shared" si="1"/>
        <v>0</v>
      </c>
      <c r="H38" s="18"/>
    </row>
    <row r="39" spans="1:8" x14ac:dyDescent="0.2">
      <c r="A39" s="12" t="s">
        <v>40</v>
      </c>
      <c r="B39" s="9">
        <v>0</v>
      </c>
      <c r="C39" s="9">
        <v>0</v>
      </c>
      <c r="D39" s="9">
        <f t="shared" si="0"/>
        <v>0</v>
      </c>
      <c r="E39" s="9">
        <v>0</v>
      </c>
      <c r="F39" s="9">
        <v>0</v>
      </c>
      <c r="G39" s="9">
        <f t="shared" si="1"/>
        <v>0</v>
      </c>
      <c r="H39" s="18"/>
    </row>
    <row r="40" spans="1:8" x14ac:dyDescent="0.2">
      <c r="A40" s="7" t="s">
        <v>41</v>
      </c>
      <c r="B40" s="13">
        <f>SUM(B9:B16,B28,B34:B35,B37)</f>
        <v>41650125932.146484</v>
      </c>
      <c r="C40" s="13">
        <f>SUM(C9:C16,C28,C34:C35,C37)</f>
        <v>0</v>
      </c>
      <c r="D40" s="13">
        <f t="shared" ref="D40:E40" si="9">SUM(D9:D16,D28,D34:D35,D37)</f>
        <v>41650125932.146484</v>
      </c>
      <c r="E40" s="13">
        <f t="shared" si="9"/>
        <v>31114983648.540001</v>
      </c>
      <c r="F40" s="13">
        <f t="shared" ref="F40" si="10">SUM(F9:F16,F28,F34:F35,F37)</f>
        <v>31114983648.540001</v>
      </c>
      <c r="G40" s="13">
        <f>F40-B40</f>
        <v>-10535142283.606483</v>
      </c>
      <c r="H40" s="18"/>
    </row>
    <row r="41" spans="1:8" x14ac:dyDescent="0.2">
      <c r="A41" s="14"/>
      <c r="B41" s="9"/>
      <c r="C41" s="9"/>
      <c r="D41" s="9"/>
      <c r="E41" s="13"/>
      <c r="F41" s="13"/>
      <c r="G41" s="13"/>
      <c r="H41" s="18"/>
    </row>
    <row r="42" spans="1:8" x14ac:dyDescent="0.2">
      <c r="A42" s="14" t="s">
        <v>6</v>
      </c>
      <c r="B42" s="9">
        <v>0</v>
      </c>
      <c r="C42" s="9">
        <v>0</v>
      </c>
      <c r="D42" s="9">
        <v>0</v>
      </c>
      <c r="E42" s="13">
        <v>0</v>
      </c>
      <c r="F42" s="13">
        <v>0</v>
      </c>
      <c r="G42" s="13">
        <v>0</v>
      </c>
      <c r="H42" s="18"/>
    </row>
    <row r="43" spans="1:8" x14ac:dyDescent="0.2">
      <c r="A43" s="14"/>
      <c r="B43" s="9"/>
      <c r="C43" s="9"/>
      <c r="D43" s="9"/>
      <c r="E43" s="13"/>
      <c r="F43" s="13"/>
      <c r="G43" s="13"/>
      <c r="H43" s="18"/>
    </row>
    <row r="44" spans="1:8" x14ac:dyDescent="0.2">
      <c r="A44" s="14" t="s">
        <v>7</v>
      </c>
      <c r="B44" s="9"/>
      <c r="C44" s="9"/>
      <c r="D44" s="9"/>
      <c r="E44" s="9"/>
      <c r="F44" s="9"/>
      <c r="G44" s="9"/>
      <c r="H44" s="18"/>
    </row>
    <row r="45" spans="1:8" x14ac:dyDescent="0.2">
      <c r="A45" s="10" t="s">
        <v>42</v>
      </c>
      <c r="B45" s="9">
        <f>SUM(B46:B53)</f>
        <v>21287339684.363731</v>
      </c>
      <c r="C45" s="9">
        <f>SUM(C46:C53)</f>
        <v>0</v>
      </c>
      <c r="D45" s="9">
        <f t="shared" ref="D45" si="11">SUM(D46:D53)</f>
        <v>21287339684.363731</v>
      </c>
      <c r="E45" s="9">
        <f t="shared" ref="E45:F45" si="12">SUM(E46:E53)</f>
        <v>15457888730</v>
      </c>
      <c r="F45" s="9">
        <f t="shared" si="12"/>
        <v>15457888730</v>
      </c>
      <c r="G45" s="9">
        <f t="shared" ref="G45:G69" si="13">F45-B45</f>
        <v>-5829450954.3637314</v>
      </c>
      <c r="H45" s="18"/>
    </row>
    <row r="46" spans="1:8" ht="27" x14ac:dyDescent="0.2">
      <c r="A46" s="12" t="s">
        <v>43</v>
      </c>
      <c r="B46" s="9">
        <v>12134130208.990435</v>
      </c>
      <c r="C46" s="9">
        <v>0</v>
      </c>
      <c r="D46" s="9">
        <f t="shared" ref="D46:D63" si="14">B46+C46</f>
        <v>12134130208.990435</v>
      </c>
      <c r="E46" s="9">
        <v>8300364909</v>
      </c>
      <c r="F46" s="9">
        <v>8300364909</v>
      </c>
      <c r="G46" s="9">
        <f t="shared" si="13"/>
        <v>-3833765299.9904346</v>
      </c>
      <c r="H46" s="18"/>
    </row>
    <row r="47" spans="1:8" x14ac:dyDescent="0.2">
      <c r="A47" s="12" t="s">
        <v>44</v>
      </c>
      <c r="B47" s="9">
        <v>2813097444.4668336</v>
      </c>
      <c r="C47" s="9">
        <v>0</v>
      </c>
      <c r="D47" s="9">
        <f t="shared" si="14"/>
        <v>2813097444.4668336</v>
      </c>
      <c r="E47" s="9">
        <v>1903857816</v>
      </c>
      <c r="F47" s="9">
        <v>1903857816</v>
      </c>
      <c r="G47" s="9">
        <f t="shared" si="13"/>
        <v>-909239628.46683359</v>
      </c>
      <c r="H47" s="18"/>
    </row>
    <row r="48" spans="1:8" x14ac:dyDescent="0.2">
      <c r="A48" s="12" t="s">
        <v>45</v>
      </c>
      <c r="B48" s="9">
        <v>1487661529.1239188</v>
      </c>
      <c r="C48" s="9">
        <v>0</v>
      </c>
      <c r="D48" s="9">
        <f t="shared" si="14"/>
        <v>1487661529.1239188</v>
      </c>
      <c r="E48" s="9">
        <v>1411049133</v>
      </c>
      <c r="F48" s="9">
        <v>1411049133</v>
      </c>
      <c r="G48" s="9">
        <f t="shared" si="13"/>
        <v>-76612396.123918772</v>
      </c>
      <c r="H48" s="18"/>
    </row>
    <row r="49" spans="1:8" ht="40" x14ac:dyDescent="0.2">
      <c r="A49" s="12" t="s">
        <v>46</v>
      </c>
      <c r="B49" s="9">
        <v>2397655310.5909314</v>
      </c>
      <c r="C49" s="9">
        <v>0</v>
      </c>
      <c r="D49" s="9">
        <f t="shared" si="14"/>
        <v>2397655310.5909314</v>
      </c>
      <c r="E49" s="9">
        <v>1905689439</v>
      </c>
      <c r="F49" s="9">
        <v>1905689439</v>
      </c>
      <c r="G49" s="9">
        <f t="shared" si="13"/>
        <v>-491965871.59093142</v>
      </c>
      <c r="H49" s="18"/>
    </row>
    <row r="50" spans="1:8" x14ac:dyDescent="0.2">
      <c r="A50" s="12" t="s">
        <v>47</v>
      </c>
      <c r="B50" s="9">
        <v>650791533.73197007</v>
      </c>
      <c r="C50" s="9">
        <v>0</v>
      </c>
      <c r="D50" s="9">
        <f t="shared" si="14"/>
        <v>650791533.73197007</v>
      </c>
      <c r="E50" s="9">
        <v>491661377</v>
      </c>
      <c r="F50" s="9">
        <v>491661377</v>
      </c>
      <c r="G50" s="9">
        <f t="shared" si="13"/>
        <v>-159130156.73197007</v>
      </c>
      <c r="H50" s="18"/>
    </row>
    <row r="51" spans="1:8" ht="27" x14ac:dyDescent="0.2">
      <c r="A51" s="12" t="s">
        <v>48</v>
      </c>
      <c r="B51" s="9">
        <v>263939916.51140094</v>
      </c>
      <c r="C51" s="9">
        <v>0</v>
      </c>
      <c r="D51" s="9">
        <f t="shared" si="14"/>
        <v>263939916.51140094</v>
      </c>
      <c r="E51" s="9">
        <v>177145743</v>
      </c>
      <c r="F51" s="9">
        <v>177145743</v>
      </c>
      <c r="G51" s="9">
        <f t="shared" si="13"/>
        <v>-86794173.511400938</v>
      </c>
      <c r="H51" s="18"/>
    </row>
    <row r="52" spans="1:8" s="6" customFormat="1" ht="27" x14ac:dyDescent="0.2">
      <c r="A52" s="15" t="s">
        <v>49</v>
      </c>
      <c r="B52" s="11">
        <v>222541499.29179233</v>
      </c>
      <c r="C52" s="9">
        <v>0</v>
      </c>
      <c r="D52" s="9">
        <f t="shared" si="14"/>
        <v>222541499.29179233</v>
      </c>
      <c r="E52" s="11">
        <v>238862790</v>
      </c>
      <c r="F52" s="11">
        <v>238862790</v>
      </c>
      <c r="G52" s="11">
        <f t="shared" si="13"/>
        <v>16321290.708207667</v>
      </c>
      <c r="H52" s="18"/>
    </row>
    <row r="53" spans="1:8" s="6" customFormat="1" ht="27" x14ac:dyDescent="0.2">
      <c r="A53" s="15" t="s">
        <v>50</v>
      </c>
      <c r="B53" s="11">
        <v>1317522241.6564462</v>
      </c>
      <c r="C53" s="9">
        <v>0</v>
      </c>
      <c r="D53" s="9">
        <f t="shared" si="14"/>
        <v>1317522241.6564462</v>
      </c>
      <c r="E53" s="11">
        <v>1029257523</v>
      </c>
      <c r="F53" s="11">
        <v>1029257523</v>
      </c>
      <c r="G53" s="11">
        <f t="shared" si="13"/>
        <v>-288264718.65644622</v>
      </c>
      <c r="H53" s="18"/>
    </row>
    <row r="54" spans="1:8" x14ac:dyDescent="0.2">
      <c r="A54" s="10" t="s">
        <v>54</v>
      </c>
      <c r="B54" s="9">
        <f>SUM(B55:B58)</f>
        <v>6342294573.1499996</v>
      </c>
      <c r="C54" s="9">
        <f>SUM(C55:C58)</f>
        <v>0</v>
      </c>
      <c r="D54" s="9">
        <f t="shared" ref="D54" si="15">SUM(D55:D58)</f>
        <v>6342294573.1499996</v>
      </c>
      <c r="E54" s="9">
        <f t="shared" ref="E54:F54" si="16">SUM(E55:E58)</f>
        <v>4210614128</v>
      </c>
      <c r="F54" s="9">
        <f t="shared" si="16"/>
        <v>4210614128</v>
      </c>
      <c r="G54" s="9">
        <f t="shared" si="13"/>
        <v>-2131680445.1499996</v>
      </c>
      <c r="H54" s="18"/>
    </row>
    <row r="55" spans="1:8" x14ac:dyDescent="0.2">
      <c r="A55" s="12" t="s">
        <v>51</v>
      </c>
      <c r="B55" s="9">
        <v>1179165576</v>
      </c>
      <c r="C55" s="9">
        <v>0</v>
      </c>
      <c r="D55" s="9">
        <f>B55+C55</f>
        <v>1179165576</v>
      </c>
      <c r="E55" s="11">
        <v>826752937</v>
      </c>
      <c r="F55" s="11">
        <v>826752937</v>
      </c>
      <c r="G55" s="9">
        <f>F55-B55</f>
        <v>-352412639</v>
      </c>
      <c r="H55" s="18"/>
    </row>
    <row r="56" spans="1:8" x14ac:dyDescent="0.2">
      <c r="A56" s="12" t="s">
        <v>52</v>
      </c>
      <c r="B56" s="11">
        <v>0</v>
      </c>
      <c r="C56" s="9">
        <v>0</v>
      </c>
      <c r="D56" s="9">
        <f>B56+C56</f>
        <v>0</v>
      </c>
      <c r="E56" s="9">
        <v>0</v>
      </c>
      <c r="F56" s="9">
        <v>0</v>
      </c>
      <c r="G56" s="9">
        <f>F56-B56</f>
        <v>0</v>
      </c>
      <c r="H56" s="18"/>
    </row>
    <row r="57" spans="1:8" x14ac:dyDescent="0.2">
      <c r="A57" s="12" t="s">
        <v>53</v>
      </c>
      <c r="B57" s="9">
        <v>0</v>
      </c>
      <c r="C57" s="9">
        <v>0</v>
      </c>
      <c r="D57" s="9">
        <f>B57+C57</f>
        <v>0</v>
      </c>
      <c r="E57" s="9">
        <v>0</v>
      </c>
      <c r="F57" s="9">
        <v>0</v>
      </c>
      <c r="G57" s="9">
        <f>F57-B57</f>
        <v>0</v>
      </c>
      <c r="H57" s="18"/>
    </row>
    <row r="58" spans="1:8" x14ac:dyDescent="0.2">
      <c r="A58" s="12" t="s">
        <v>38</v>
      </c>
      <c r="B58" s="9">
        <v>5163128997.1499996</v>
      </c>
      <c r="C58" s="9">
        <v>0</v>
      </c>
      <c r="D58" s="9">
        <f>B58+C58</f>
        <v>5163128997.1499996</v>
      </c>
      <c r="E58" s="9">
        <v>3383861191</v>
      </c>
      <c r="F58" s="9">
        <v>3383861191</v>
      </c>
      <c r="G58" s="9">
        <f>F58-B58</f>
        <v>-1779267806.1499996</v>
      </c>
      <c r="H58" s="18"/>
    </row>
    <row r="59" spans="1:8" x14ac:dyDescent="0.2">
      <c r="A59" s="10" t="s">
        <v>55</v>
      </c>
      <c r="B59" s="9">
        <f>B60+B61</f>
        <v>159400000.00000003</v>
      </c>
      <c r="C59" s="9">
        <v>0</v>
      </c>
      <c r="D59" s="9">
        <f t="shared" ref="D59:E59" si="17">D60+D61</f>
        <v>159400000.00000003</v>
      </c>
      <c r="E59" s="9">
        <f t="shared" si="17"/>
        <v>6712016</v>
      </c>
      <c r="F59" s="9">
        <f t="shared" ref="F59" si="18">F60+F61</f>
        <v>6712016</v>
      </c>
      <c r="G59" s="9">
        <f t="shared" si="13"/>
        <v>-152687984.00000003</v>
      </c>
      <c r="H59" s="18"/>
    </row>
    <row r="60" spans="1:8" ht="27" x14ac:dyDescent="0.2">
      <c r="A60" s="12" t="s">
        <v>56</v>
      </c>
      <c r="B60" s="9">
        <v>0</v>
      </c>
      <c r="C60" s="9">
        <v>0</v>
      </c>
      <c r="D60" s="9">
        <f t="shared" si="14"/>
        <v>0</v>
      </c>
      <c r="E60" s="9">
        <v>0</v>
      </c>
      <c r="F60" s="9">
        <v>0</v>
      </c>
      <c r="G60" s="9">
        <f t="shared" si="13"/>
        <v>0</v>
      </c>
      <c r="H60" s="18"/>
    </row>
    <row r="61" spans="1:8" x14ac:dyDescent="0.2">
      <c r="A61" s="12" t="s">
        <v>57</v>
      </c>
      <c r="B61" s="9">
        <v>159400000.00000003</v>
      </c>
      <c r="C61" s="9">
        <v>0</v>
      </c>
      <c r="D61" s="9">
        <f t="shared" si="14"/>
        <v>159400000.00000003</v>
      </c>
      <c r="E61" s="9">
        <v>6712016</v>
      </c>
      <c r="F61" s="9">
        <v>6712016</v>
      </c>
      <c r="G61" s="9">
        <f t="shared" si="13"/>
        <v>-152687984.00000003</v>
      </c>
      <c r="H61" s="18"/>
    </row>
    <row r="62" spans="1:8" ht="27" x14ac:dyDescent="0.2">
      <c r="A62" s="10" t="s">
        <v>58</v>
      </c>
      <c r="B62" s="9">
        <v>0</v>
      </c>
      <c r="C62" s="9">
        <v>0</v>
      </c>
      <c r="D62" s="9">
        <f t="shared" si="14"/>
        <v>0</v>
      </c>
      <c r="E62" s="9">
        <v>0</v>
      </c>
      <c r="F62" s="9">
        <v>0</v>
      </c>
      <c r="G62" s="9">
        <f t="shared" si="13"/>
        <v>0</v>
      </c>
      <c r="H62" s="18"/>
    </row>
    <row r="63" spans="1:8" x14ac:dyDescent="0.2">
      <c r="A63" s="10" t="s">
        <v>59</v>
      </c>
      <c r="B63" s="9">
        <v>0</v>
      </c>
      <c r="C63" s="9">
        <v>0</v>
      </c>
      <c r="D63" s="9">
        <f t="shared" si="14"/>
        <v>0</v>
      </c>
      <c r="E63" s="9">
        <v>0</v>
      </c>
      <c r="F63" s="9">
        <v>0</v>
      </c>
      <c r="G63" s="9">
        <f t="shared" si="13"/>
        <v>0</v>
      </c>
      <c r="H63" s="18"/>
    </row>
    <row r="64" spans="1:8" x14ac:dyDescent="0.2">
      <c r="A64" s="7" t="s">
        <v>60</v>
      </c>
      <c r="B64" s="13">
        <f>SUM(B45,B54,B59,B62:B63)</f>
        <v>27789034257.513733</v>
      </c>
      <c r="C64" s="13">
        <f>SUM(C45,C54,C59,C62:C63)</f>
        <v>0</v>
      </c>
      <c r="D64" s="13">
        <f t="shared" ref="D64:E64" si="19">SUM(D45,D54,D59,D62:D63)</f>
        <v>27789034257.513733</v>
      </c>
      <c r="E64" s="13">
        <f t="shared" si="19"/>
        <v>19675214874</v>
      </c>
      <c r="F64" s="13">
        <f t="shared" ref="F64" si="20">SUM(F45,F54,F59,F62:F63)</f>
        <v>19675214874</v>
      </c>
      <c r="G64" s="13">
        <f t="shared" si="13"/>
        <v>-8113819383.5137329</v>
      </c>
      <c r="H64" s="18"/>
    </row>
    <row r="65" spans="1:12" x14ac:dyDescent="0.2">
      <c r="A65" s="14"/>
      <c r="B65" s="9"/>
      <c r="C65" s="9">
        <v>0</v>
      </c>
      <c r="D65" s="9"/>
      <c r="E65" s="9"/>
      <c r="F65" s="9"/>
      <c r="G65" s="9"/>
      <c r="H65" s="18"/>
    </row>
    <row r="66" spans="1:12" s="28" customFormat="1" x14ac:dyDescent="0.2">
      <c r="A66" s="7" t="s">
        <v>64</v>
      </c>
      <c r="B66" s="13">
        <v>0</v>
      </c>
      <c r="C66" s="13">
        <f>C67</f>
        <v>8278989274.8999996</v>
      </c>
      <c r="D66" s="13">
        <f t="shared" ref="D66:G66" si="21">D67</f>
        <v>8278989274.8999996</v>
      </c>
      <c r="E66" s="13">
        <f t="shared" si="21"/>
        <v>8278989274.8999996</v>
      </c>
      <c r="F66" s="13">
        <f t="shared" si="21"/>
        <v>8278989274.8999996</v>
      </c>
      <c r="G66" s="13">
        <f t="shared" si="21"/>
        <v>8278989274.8999996</v>
      </c>
      <c r="H66" s="27"/>
    </row>
    <row r="67" spans="1:12" x14ac:dyDescent="0.2">
      <c r="A67" s="12" t="s">
        <v>65</v>
      </c>
      <c r="B67" s="9">
        <v>0</v>
      </c>
      <c r="C67" s="9">
        <v>8278989274.8999996</v>
      </c>
      <c r="D67" s="9">
        <f>B67+C67</f>
        <v>8278989274.8999996</v>
      </c>
      <c r="E67" s="9">
        <v>8278989274.8999996</v>
      </c>
      <c r="F67" s="9">
        <v>8278989274.8999996</v>
      </c>
      <c r="G67" s="9">
        <f t="shared" si="13"/>
        <v>8278989274.8999996</v>
      </c>
      <c r="H67" s="18"/>
    </row>
    <row r="68" spans="1:12" x14ac:dyDescent="0.2">
      <c r="A68" s="10"/>
      <c r="B68" s="9"/>
      <c r="C68" s="9">
        <v>0</v>
      </c>
      <c r="D68" s="9"/>
      <c r="E68" s="9"/>
      <c r="F68" s="9"/>
      <c r="G68" s="9"/>
      <c r="H68" s="18"/>
    </row>
    <row r="69" spans="1:12" x14ac:dyDescent="0.2">
      <c r="A69" s="7" t="s">
        <v>66</v>
      </c>
      <c r="B69" s="13">
        <f>B40+B64+B66</f>
        <v>69439160189.660217</v>
      </c>
      <c r="C69" s="13">
        <f>C40+C64+C66</f>
        <v>8278989274.8999996</v>
      </c>
      <c r="D69" s="13">
        <f t="shared" ref="D69:E69" si="22">D40+D64+D66</f>
        <v>77718149464.560211</v>
      </c>
      <c r="E69" s="13">
        <f t="shared" si="22"/>
        <v>59069187797.440002</v>
      </c>
      <c r="F69" s="13">
        <f t="shared" ref="F69" si="23">F40+F64+F66</f>
        <v>59069187797.440002</v>
      </c>
      <c r="G69" s="13">
        <f>F69-B69</f>
        <v>-10369972392.220215</v>
      </c>
      <c r="H69" s="18"/>
    </row>
    <row r="70" spans="1:12" x14ac:dyDescent="0.2">
      <c r="A70" s="14"/>
      <c r="B70" s="9"/>
      <c r="C70" s="9"/>
      <c r="D70" s="9"/>
      <c r="E70" s="9"/>
      <c r="F70" s="9"/>
      <c r="G70" s="9"/>
      <c r="H70" s="18"/>
    </row>
    <row r="71" spans="1:12" x14ac:dyDescent="0.2">
      <c r="A71" s="7" t="s">
        <v>8</v>
      </c>
      <c r="B71" s="9"/>
      <c r="C71" s="9"/>
      <c r="D71" s="9"/>
      <c r="E71" s="9"/>
      <c r="F71" s="9"/>
      <c r="G71" s="9"/>
      <c r="H71" s="18"/>
    </row>
    <row r="72" spans="1:12" ht="13.5" customHeight="1" x14ac:dyDescent="0.2">
      <c r="A72" s="16" t="s">
        <v>62</v>
      </c>
      <c r="B72" s="9">
        <f>B66</f>
        <v>0</v>
      </c>
      <c r="C72" s="9">
        <f t="shared" ref="C72:G72" si="24">C66</f>
        <v>8278989274.8999996</v>
      </c>
      <c r="D72" s="9">
        <f t="shared" si="24"/>
        <v>8278989274.8999996</v>
      </c>
      <c r="E72" s="9">
        <f>E67</f>
        <v>8278989274.8999996</v>
      </c>
      <c r="F72" s="9">
        <f>F67</f>
        <v>8278989274.8999996</v>
      </c>
      <c r="G72" s="9">
        <f t="shared" si="24"/>
        <v>8278989274.8999996</v>
      </c>
      <c r="H72" s="18"/>
    </row>
    <row r="73" spans="1:12" ht="27" x14ac:dyDescent="0.2">
      <c r="A73" s="16" t="s">
        <v>63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18"/>
    </row>
    <row r="74" spans="1:12" x14ac:dyDescent="0.2">
      <c r="A74" s="17" t="s">
        <v>64</v>
      </c>
      <c r="B74" s="22">
        <f>B72+B73</f>
        <v>0</v>
      </c>
      <c r="C74" s="22">
        <f t="shared" ref="C74:G74" si="25">C72+C73</f>
        <v>8278989274.8999996</v>
      </c>
      <c r="D74" s="22">
        <f t="shared" si="25"/>
        <v>8278989274.8999996</v>
      </c>
      <c r="E74" s="22">
        <f t="shared" si="25"/>
        <v>8278989274.8999996</v>
      </c>
      <c r="F74" s="22">
        <f t="shared" ref="F74" si="26">F72+F73</f>
        <v>8278989274.8999996</v>
      </c>
      <c r="G74" s="22">
        <f t="shared" si="25"/>
        <v>8278989274.8999996</v>
      </c>
      <c r="H74" s="18"/>
    </row>
    <row r="75" spans="1:12" ht="23" x14ac:dyDescent="0.2">
      <c r="A75" s="20" t="s">
        <v>70</v>
      </c>
      <c r="B75" s="20" t="s">
        <v>76</v>
      </c>
      <c r="C75" s="20"/>
      <c r="D75" s="20"/>
      <c r="E75" s="41"/>
      <c r="F75" s="20"/>
      <c r="G75" s="20"/>
      <c r="H75" s="20"/>
      <c r="I75" s="20"/>
      <c r="J75" s="20"/>
      <c r="K75" s="20"/>
      <c r="L75" s="20"/>
    </row>
    <row r="76" spans="1:12" x14ac:dyDescent="0.2">
      <c r="B76" s="21"/>
      <c r="C76" s="21"/>
      <c r="D76" s="21"/>
      <c r="E76" s="41"/>
      <c r="F76" s="21"/>
      <c r="G76" s="21"/>
    </row>
    <row r="78" spans="1:12" x14ac:dyDescent="0.2">
      <c r="A78" s="29" t="s">
        <v>75</v>
      </c>
      <c r="B78" s="29"/>
      <c r="C78" s="29"/>
      <c r="D78" s="29"/>
      <c r="E78" s="40" t="s">
        <v>71</v>
      </c>
      <c r="F78" s="40"/>
      <c r="G78" s="19"/>
      <c r="H78" s="19"/>
      <c r="I78" s="19"/>
    </row>
    <row r="79" spans="1:12" x14ac:dyDescent="0.2">
      <c r="A79" s="30" t="s">
        <v>74</v>
      </c>
      <c r="B79" s="30"/>
      <c r="C79" s="29"/>
      <c r="D79" s="29"/>
      <c r="E79" s="29" t="s">
        <v>72</v>
      </c>
      <c r="F79" s="29"/>
      <c r="G79" s="19"/>
      <c r="H79" s="19"/>
      <c r="I79" s="19"/>
    </row>
    <row r="80" spans="1:12" x14ac:dyDescent="0.2">
      <c r="A80" s="30"/>
      <c r="B80" s="30"/>
      <c r="G80" s="21"/>
    </row>
    <row r="81" spans="2:7" x14ac:dyDescent="0.2">
      <c r="B81" s="18"/>
      <c r="C81" s="18"/>
      <c r="D81" s="18"/>
      <c r="E81" s="18"/>
      <c r="F81" s="18"/>
      <c r="G81" s="18"/>
    </row>
  </sheetData>
  <mergeCells count="10">
    <mergeCell ref="C79:D79"/>
    <mergeCell ref="E79:F79"/>
    <mergeCell ref="A78:B78"/>
    <mergeCell ref="A79:B80"/>
    <mergeCell ref="A1:G1"/>
    <mergeCell ref="A2:G2"/>
    <mergeCell ref="A3:G3"/>
    <mergeCell ref="A4:G4"/>
    <mergeCell ref="C78:D78"/>
    <mergeCell ref="E78:F78"/>
  </mergeCells>
  <phoneticPr fontId="11" type="noConversion"/>
  <printOptions horizontalCentered="1"/>
  <pageMargins left="0.70866141732283472" right="0.70866141732283472" top="0.74803149606299213" bottom="0.74803149606299213" header="0.31496062992125984" footer="0.31496062992125984"/>
  <pageSetup scale="57" fitToHeight="2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PALVARADO</dc:creator>
  <cp:lastModifiedBy>Microsoft Office User</cp:lastModifiedBy>
  <cp:lastPrinted>2018-10-31T22:21:56Z</cp:lastPrinted>
  <dcterms:created xsi:type="dcterms:W3CDTF">2017-02-17T22:46:33Z</dcterms:created>
  <dcterms:modified xsi:type="dcterms:W3CDTF">2019-10-22T17:24:47Z</dcterms:modified>
</cp:coreProperties>
</file>