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 cog\"/>
    </mc:Choice>
  </mc:AlternateContent>
  <bookViews>
    <workbookView xWindow="0" yWindow="0" windowWidth="20490" windowHeight="7755"/>
  </bookViews>
  <sheets>
    <sheet name="Hoja2" sheetId="1" r:id="rId1"/>
  </sheets>
  <definedNames>
    <definedName name="_xlnm._FilterDatabase" localSheetId="0" hidden="1">Hoja2!$A$4:$H$299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H5" i="1"/>
  <c r="D6" i="1"/>
  <c r="H6" i="1"/>
  <c r="D7" i="1"/>
  <c r="H7" i="1"/>
  <c r="D8" i="1"/>
  <c r="H8" i="1"/>
  <c r="D9" i="1"/>
  <c r="H9" i="1"/>
  <c r="D10" i="1"/>
  <c r="H10" i="1"/>
  <c r="E11" i="1"/>
  <c r="D11" i="1" s="1"/>
  <c r="D12" i="1"/>
  <c r="H12" i="1"/>
  <c r="D13" i="1"/>
  <c r="H13" i="1"/>
  <c r="D14" i="1"/>
  <c r="H14" i="1"/>
  <c r="D15" i="1"/>
  <c r="H15" i="1"/>
  <c r="D16" i="1"/>
  <c r="H16" i="1"/>
  <c r="E17" i="1"/>
  <c r="D17" i="1" s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E25" i="1"/>
  <c r="H25" i="1" s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H34" i="1"/>
  <c r="D35" i="1"/>
  <c r="H35" i="1"/>
  <c r="D36" i="1"/>
  <c r="H36" i="1"/>
  <c r="D37" i="1"/>
  <c r="H37" i="1"/>
  <c r="D38" i="1"/>
  <c r="H38" i="1"/>
  <c r="D39" i="1"/>
  <c r="H39" i="1"/>
  <c r="D40" i="1"/>
  <c r="H40" i="1"/>
  <c r="D41" i="1"/>
  <c r="H41" i="1"/>
  <c r="D42" i="1"/>
  <c r="H42" i="1"/>
  <c r="D43" i="1"/>
  <c r="H43" i="1"/>
  <c r="D44" i="1"/>
  <c r="E44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E51" i="1"/>
  <c r="D51" i="1" s="1"/>
  <c r="D52" i="1"/>
  <c r="H52" i="1"/>
  <c r="D53" i="1"/>
  <c r="H53" i="1"/>
  <c r="D54" i="1"/>
  <c r="H54" i="1"/>
  <c r="D55" i="1"/>
  <c r="H55" i="1"/>
  <c r="D56" i="1"/>
  <c r="E56" i="1"/>
  <c r="H56" i="1"/>
  <c r="D57" i="1"/>
  <c r="H57" i="1"/>
  <c r="D58" i="1"/>
  <c r="H58" i="1"/>
  <c r="D59" i="1"/>
  <c r="H59" i="1"/>
  <c r="D60" i="1"/>
  <c r="H60" i="1"/>
  <c r="D61" i="1"/>
  <c r="H61" i="1"/>
  <c r="D62" i="1"/>
  <c r="H62" i="1"/>
  <c r="E63" i="1"/>
  <c r="H63" i="1" s="1"/>
  <c r="D64" i="1"/>
  <c r="H64" i="1"/>
  <c r="D65" i="1"/>
  <c r="H65" i="1"/>
  <c r="D66" i="1"/>
  <c r="H66" i="1"/>
  <c r="D67" i="1"/>
  <c r="H67" i="1"/>
  <c r="D68" i="1"/>
  <c r="H68" i="1"/>
  <c r="D69" i="1"/>
  <c r="E69" i="1"/>
  <c r="H69" i="1"/>
  <c r="D70" i="1"/>
  <c r="H70" i="1"/>
  <c r="D71" i="1"/>
  <c r="H71" i="1"/>
  <c r="D72" i="1"/>
  <c r="H72" i="1"/>
  <c r="D73" i="1"/>
  <c r="H73" i="1"/>
  <c r="D74" i="1"/>
  <c r="H74" i="1"/>
  <c r="D75" i="1"/>
  <c r="H75" i="1"/>
  <c r="E76" i="1"/>
  <c r="H76" i="1" s="1"/>
  <c r="D77" i="1"/>
  <c r="H77" i="1"/>
  <c r="D78" i="1"/>
  <c r="H78" i="1"/>
  <c r="D79" i="1"/>
  <c r="H79" i="1"/>
  <c r="D80" i="1"/>
  <c r="H80" i="1"/>
  <c r="D81" i="1"/>
  <c r="H81" i="1"/>
  <c r="D82" i="1"/>
  <c r="H82" i="1"/>
  <c r="D83" i="1"/>
  <c r="E83" i="1"/>
  <c r="H83" i="1"/>
  <c r="D84" i="1"/>
  <c r="H84" i="1"/>
  <c r="D85" i="1"/>
  <c r="H85" i="1"/>
  <c r="D86" i="1"/>
  <c r="H86" i="1"/>
  <c r="D87" i="1"/>
  <c r="H87" i="1"/>
  <c r="D88" i="1"/>
  <c r="H88" i="1"/>
  <c r="D89" i="1"/>
  <c r="H89" i="1"/>
  <c r="D90" i="1"/>
  <c r="H90" i="1"/>
  <c r="D91" i="1"/>
  <c r="H91" i="1"/>
  <c r="D92" i="1"/>
  <c r="H92" i="1"/>
  <c r="D93" i="1"/>
  <c r="H93" i="1"/>
  <c r="D94" i="1"/>
  <c r="H94" i="1"/>
  <c r="E95" i="1"/>
  <c r="H95" i="1" s="1"/>
  <c r="D96" i="1"/>
  <c r="H96" i="1"/>
  <c r="D97" i="1"/>
  <c r="H97" i="1"/>
  <c r="D98" i="1"/>
  <c r="H98" i="1"/>
  <c r="D99" i="1"/>
  <c r="H99" i="1"/>
  <c r="D100" i="1"/>
  <c r="H100" i="1"/>
  <c r="D101" i="1"/>
  <c r="H101" i="1"/>
  <c r="D102" i="1"/>
  <c r="H102" i="1"/>
  <c r="D103" i="1"/>
  <c r="H103" i="1"/>
  <c r="D104" i="1"/>
  <c r="H104" i="1"/>
  <c r="D105" i="1"/>
  <c r="H105" i="1"/>
  <c r="D106" i="1"/>
  <c r="H106" i="1"/>
  <c r="D107" i="1"/>
  <c r="E107" i="1"/>
  <c r="H107" i="1"/>
  <c r="D108" i="1"/>
  <c r="H108" i="1"/>
  <c r="D109" i="1"/>
  <c r="H109" i="1"/>
  <c r="D110" i="1"/>
  <c r="H110" i="1"/>
  <c r="D111" i="1"/>
  <c r="H111" i="1"/>
  <c r="D112" i="1"/>
  <c r="H112" i="1"/>
  <c r="D113" i="1"/>
  <c r="H113" i="1"/>
  <c r="D114" i="1"/>
  <c r="H114" i="1"/>
  <c r="D115" i="1"/>
  <c r="H115" i="1"/>
  <c r="D116" i="1"/>
  <c r="H116" i="1"/>
  <c r="D117" i="1"/>
  <c r="H117" i="1"/>
  <c r="D118" i="1"/>
  <c r="H118" i="1"/>
  <c r="D119" i="1"/>
  <c r="H119" i="1"/>
  <c r="D120" i="1"/>
  <c r="H120" i="1"/>
  <c r="D121" i="1"/>
  <c r="H121" i="1"/>
  <c r="D122" i="1"/>
  <c r="H122" i="1"/>
  <c r="D123" i="1"/>
  <c r="H123" i="1"/>
  <c r="D124" i="1"/>
  <c r="H124" i="1"/>
  <c r="D125" i="1"/>
  <c r="H125" i="1"/>
  <c r="D126" i="1"/>
  <c r="H126" i="1"/>
  <c r="D127" i="1"/>
  <c r="H127" i="1"/>
  <c r="D128" i="1"/>
  <c r="H128" i="1"/>
  <c r="D129" i="1"/>
  <c r="H129" i="1"/>
  <c r="D130" i="1"/>
  <c r="H130" i="1"/>
  <c r="D131" i="1"/>
  <c r="H131" i="1"/>
  <c r="D132" i="1"/>
  <c r="H132" i="1"/>
  <c r="D133" i="1"/>
  <c r="H133" i="1"/>
  <c r="D134" i="1"/>
  <c r="H134" i="1"/>
  <c r="D135" i="1"/>
  <c r="H135" i="1"/>
  <c r="D136" i="1"/>
  <c r="H136" i="1"/>
  <c r="D137" i="1"/>
  <c r="H137" i="1"/>
  <c r="D138" i="1"/>
  <c r="H138" i="1"/>
  <c r="E139" i="1"/>
  <c r="D139" i="1" s="1"/>
  <c r="D140" i="1"/>
  <c r="H140" i="1"/>
  <c r="D141" i="1"/>
  <c r="H141" i="1"/>
  <c r="D142" i="1"/>
  <c r="H142" i="1"/>
  <c r="D143" i="1"/>
  <c r="H143" i="1"/>
  <c r="D144" i="1"/>
  <c r="H144" i="1"/>
  <c r="D145" i="1"/>
  <c r="E145" i="1"/>
  <c r="H145" i="1"/>
  <c r="D146" i="1"/>
  <c r="H146" i="1"/>
  <c r="D147" i="1"/>
  <c r="H147" i="1"/>
  <c r="D148" i="1"/>
  <c r="H148" i="1"/>
  <c r="D149" i="1"/>
  <c r="H149" i="1"/>
  <c r="E150" i="1"/>
  <c r="D150" i="1" s="1"/>
  <c r="D151" i="1"/>
  <c r="H151" i="1"/>
  <c r="D152" i="1"/>
  <c r="H152" i="1"/>
  <c r="D153" i="1"/>
  <c r="H153" i="1"/>
  <c r="D154" i="1"/>
  <c r="H154" i="1"/>
  <c r="D155" i="1"/>
  <c r="H155" i="1"/>
  <c r="D156" i="1"/>
  <c r="H156" i="1"/>
  <c r="D157" i="1"/>
  <c r="H157" i="1"/>
  <c r="D158" i="1"/>
  <c r="H158" i="1"/>
  <c r="D159" i="1"/>
  <c r="H159" i="1"/>
  <c r="D160" i="1"/>
  <c r="H160" i="1"/>
  <c r="D161" i="1"/>
  <c r="H161" i="1"/>
  <c r="D162" i="1"/>
  <c r="H162" i="1"/>
  <c r="D163" i="1"/>
  <c r="H163" i="1"/>
  <c r="D164" i="1"/>
  <c r="H164" i="1"/>
  <c r="D165" i="1"/>
  <c r="H165" i="1"/>
  <c r="D166" i="1"/>
  <c r="H166" i="1"/>
  <c r="D167" i="1"/>
  <c r="H167" i="1"/>
  <c r="D168" i="1"/>
  <c r="H168" i="1"/>
  <c r="D169" i="1"/>
  <c r="H169" i="1"/>
  <c r="D170" i="1"/>
  <c r="H170" i="1"/>
  <c r="D171" i="1"/>
  <c r="H171" i="1"/>
  <c r="D172" i="1"/>
  <c r="H172" i="1"/>
  <c r="D173" i="1"/>
  <c r="H173" i="1"/>
  <c r="D174" i="1"/>
  <c r="H174" i="1"/>
  <c r="D175" i="1"/>
  <c r="H175" i="1"/>
  <c r="D176" i="1"/>
  <c r="H176" i="1"/>
  <c r="D177" i="1"/>
  <c r="H177" i="1"/>
  <c r="D178" i="1"/>
  <c r="H178" i="1"/>
  <c r="D179" i="1"/>
  <c r="H179" i="1"/>
  <c r="D180" i="1"/>
  <c r="H180" i="1"/>
  <c r="D181" i="1"/>
  <c r="H181" i="1"/>
  <c r="D182" i="1"/>
  <c r="H182" i="1"/>
  <c r="D183" i="1"/>
  <c r="H183" i="1"/>
  <c r="D184" i="1"/>
  <c r="H184" i="1"/>
  <c r="D185" i="1"/>
  <c r="H185" i="1"/>
  <c r="D186" i="1"/>
  <c r="H186" i="1"/>
  <c r="D187" i="1"/>
  <c r="H187" i="1"/>
  <c r="D188" i="1"/>
  <c r="H188" i="1"/>
  <c r="D189" i="1"/>
  <c r="H189" i="1"/>
  <c r="D190" i="1"/>
  <c r="H190" i="1"/>
  <c r="D191" i="1"/>
  <c r="H191" i="1"/>
  <c r="D192" i="1"/>
  <c r="H192" i="1"/>
  <c r="D193" i="1"/>
  <c r="H193" i="1"/>
  <c r="D194" i="1"/>
  <c r="H194" i="1"/>
  <c r="D195" i="1"/>
  <c r="H195" i="1"/>
  <c r="D196" i="1"/>
  <c r="H196" i="1"/>
  <c r="D197" i="1"/>
  <c r="H197" i="1"/>
  <c r="D198" i="1"/>
  <c r="H198" i="1"/>
  <c r="D199" i="1"/>
  <c r="H199" i="1"/>
  <c r="D200" i="1"/>
  <c r="H200" i="1"/>
  <c r="D201" i="1"/>
  <c r="H201" i="1"/>
  <c r="D202" i="1"/>
  <c r="H202" i="1"/>
  <c r="D203" i="1"/>
  <c r="H203" i="1"/>
  <c r="D204" i="1"/>
  <c r="H204" i="1"/>
  <c r="D205" i="1"/>
  <c r="H205" i="1"/>
  <c r="D206" i="1"/>
  <c r="H206" i="1"/>
  <c r="D207" i="1"/>
  <c r="H207" i="1"/>
  <c r="D208" i="1"/>
  <c r="H208" i="1"/>
  <c r="D209" i="1"/>
  <c r="H209" i="1"/>
  <c r="D210" i="1"/>
  <c r="H210" i="1"/>
  <c r="D211" i="1"/>
  <c r="H211" i="1"/>
  <c r="D212" i="1"/>
  <c r="H212" i="1"/>
  <c r="D213" i="1"/>
  <c r="H213" i="1"/>
  <c r="D214" i="1"/>
  <c r="H214" i="1"/>
  <c r="D215" i="1"/>
  <c r="H215" i="1"/>
  <c r="D216" i="1"/>
  <c r="H216" i="1"/>
  <c r="D217" i="1"/>
  <c r="H217" i="1"/>
  <c r="D218" i="1"/>
  <c r="H218" i="1"/>
  <c r="D219" i="1"/>
  <c r="H219" i="1"/>
  <c r="D220" i="1"/>
  <c r="H220" i="1"/>
  <c r="D221" i="1"/>
  <c r="H221" i="1"/>
  <c r="D222" i="1"/>
  <c r="H222" i="1"/>
  <c r="D223" i="1"/>
  <c r="H223" i="1"/>
  <c r="D224" i="1"/>
  <c r="H224" i="1"/>
  <c r="D225" i="1"/>
  <c r="H225" i="1"/>
  <c r="D226" i="1"/>
  <c r="H226" i="1"/>
  <c r="D227" i="1"/>
  <c r="H227" i="1"/>
  <c r="D228" i="1"/>
  <c r="H228" i="1"/>
  <c r="D229" i="1"/>
  <c r="H229" i="1"/>
  <c r="D230" i="1"/>
  <c r="H230" i="1"/>
  <c r="D231" i="1"/>
  <c r="H231" i="1"/>
  <c r="D232" i="1"/>
  <c r="H232" i="1"/>
  <c r="D233" i="1"/>
  <c r="H233" i="1"/>
  <c r="D234" i="1"/>
  <c r="H234" i="1"/>
  <c r="D235" i="1"/>
  <c r="H235" i="1"/>
  <c r="D236" i="1"/>
  <c r="H236" i="1"/>
  <c r="D237" i="1"/>
  <c r="H237" i="1"/>
  <c r="D238" i="1"/>
  <c r="H238" i="1"/>
  <c r="D239" i="1"/>
  <c r="H239" i="1"/>
  <c r="D240" i="1"/>
  <c r="H240" i="1"/>
  <c r="D241" i="1"/>
  <c r="H241" i="1"/>
  <c r="D242" i="1"/>
  <c r="H242" i="1"/>
  <c r="D243" i="1"/>
  <c r="H243" i="1"/>
  <c r="D244" i="1"/>
  <c r="H244" i="1"/>
  <c r="D245" i="1"/>
  <c r="H245" i="1"/>
  <c r="D246" i="1"/>
  <c r="H246" i="1"/>
  <c r="D247" i="1"/>
  <c r="H247" i="1"/>
  <c r="D248" i="1"/>
  <c r="H248" i="1"/>
  <c r="D249" i="1"/>
  <c r="H249" i="1"/>
  <c r="D250" i="1"/>
  <c r="H250" i="1"/>
  <c r="D251" i="1"/>
  <c r="H251" i="1"/>
  <c r="D252" i="1"/>
  <c r="H252" i="1"/>
  <c r="D253" i="1"/>
  <c r="H253" i="1"/>
  <c r="D254" i="1"/>
  <c r="H254" i="1"/>
  <c r="D255" i="1"/>
  <c r="H255" i="1"/>
  <c r="D256" i="1"/>
  <c r="H256" i="1"/>
  <c r="D257" i="1"/>
  <c r="H257" i="1"/>
  <c r="D258" i="1"/>
  <c r="H258" i="1"/>
  <c r="D259" i="1"/>
  <c r="H259" i="1"/>
  <c r="D260" i="1"/>
  <c r="H260" i="1"/>
  <c r="D261" i="1"/>
  <c r="H261" i="1"/>
  <c r="D262" i="1"/>
  <c r="H262" i="1"/>
  <c r="D263" i="1"/>
  <c r="H263" i="1"/>
  <c r="D264" i="1"/>
  <c r="H264" i="1"/>
  <c r="D265" i="1"/>
  <c r="H265" i="1"/>
  <c r="D266" i="1"/>
  <c r="H266" i="1"/>
  <c r="D267" i="1"/>
  <c r="H267" i="1"/>
  <c r="D268" i="1"/>
  <c r="H268" i="1"/>
  <c r="D269" i="1"/>
  <c r="H269" i="1"/>
  <c r="D270" i="1"/>
  <c r="H270" i="1"/>
  <c r="D271" i="1"/>
  <c r="H271" i="1"/>
  <c r="D272" i="1"/>
  <c r="H272" i="1"/>
  <c r="D273" i="1"/>
  <c r="H273" i="1"/>
  <c r="D274" i="1"/>
  <c r="H274" i="1"/>
  <c r="D275" i="1"/>
  <c r="H275" i="1"/>
  <c r="D276" i="1"/>
  <c r="H276" i="1"/>
  <c r="D277" i="1"/>
  <c r="H277" i="1"/>
  <c r="D278" i="1"/>
  <c r="H278" i="1"/>
  <c r="D279" i="1"/>
  <c r="H279" i="1"/>
  <c r="D280" i="1"/>
  <c r="H280" i="1"/>
  <c r="D281" i="1"/>
  <c r="H281" i="1"/>
  <c r="D282" i="1"/>
  <c r="H282" i="1"/>
  <c r="D283" i="1"/>
  <c r="H283" i="1"/>
  <c r="D284" i="1"/>
  <c r="H284" i="1"/>
  <c r="D285" i="1"/>
  <c r="H285" i="1"/>
  <c r="D286" i="1"/>
  <c r="H286" i="1"/>
  <c r="D287" i="1"/>
  <c r="H287" i="1"/>
  <c r="D288" i="1"/>
  <c r="H288" i="1"/>
  <c r="D289" i="1"/>
  <c r="H289" i="1"/>
  <c r="D290" i="1"/>
  <c r="H290" i="1"/>
  <c r="D291" i="1"/>
  <c r="H291" i="1"/>
  <c r="D292" i="1"/>
  <c r="H292" i="1"/>
  <c r="D293" i="1"/>
  <c r="H293" i="1"/>
  <c r="D294" i="1"/>
  <c r="H294" i="1"/>
  <c r="D295" i="1"/>
  <c r="H295" i="1"/>
  <c r="D296" i="1"/>
  <c r="H296" i="1"/>
  <c r="D297" i="1"/>
  <c r="H297" i="1"/>
  <c r="D299" i="1"/>
  <c r="H299" i="1"/>
  <c r="H150" i="1" l="1"/>
  <c r="H139" i="1"/>
  <c r="D95" i="1"/>
  <c r="D76" i="1"/>
  <c r="D63" i="1"/>
  <c r="H51" i="1"/>
  <c r="D25" i="1"/>
  <c r="H11" i="1"/>
</calcChain>
</file>

<file path=xl/sharedStrings.xml><?xml version="1.0" encoding="utf-8"?>
<sst xmlns="http://schemas.openxmlformats.org/spreadsheetml/2006/main" count="302" uniqueCount="115">
  <si>
    <t>TOTAL DE EGRESOS</t>
  </si>
  <si>
    <t>TRANSFERENCIAS, ASIGNACIONES, SUBSIDIOS Y OTRAS AYUDAS</t>
  </si>
  <si>
    <t>COMISION FEDERAL DE ELECTRICIDAD</t>
  </si>
  <si>
    <t>PARTICIPACIONES Y APORTACIONES</t>
  </si>
  <si>
    <t>INVERSION PUBLICA</t>
  </si>
  <si>
    <t>MUNICIPIOS</t>
  </si>
  <si>
    <t>INSTITUTO CHIHUAHUENSE PARA LA TRANSPARENCIA Y ACCESO A LA INFORMACION PUBLICA</t>
  </si>
  <si>
    <t>TRIBUNAL ESTATAL ELECTORAL</t>
  </si>
  <si>
    <t>INSTITUTO ESTATAL ELECTORAL</t>
  </si>
  <si>
    <t>COMISION ESTATAL DE LOS DERECHOS HUMANOS</t>
  </si>
  <si>
    <t>INVERSIONES FINANCIERAS Y OTRAS PROVISIONES</t>
  </si>
  <si>
    <t>OPERADORA DE TRANSPORTE VIVEBUS CHIHUAHUA</t>
  </si>
  <si>
    <t>ADMINISTRADORA DE SERVICIOS AEROPORTUARIOS DE CHIHUAHUA</t>
  </si>
  <si>
    <t>FONDO DE AYUDA, ASISTENCIA Y REPARACION A VICTIMAS DEL ESTADO DE CHIHUAHUA</t>
  </si>
  <si>
    <t>FIDEICOMISO PARA DAR CUMPLIMIENTO AL CONVENIO DE FECHA 26 DE ABRIL DE 2016, ENTRE EL GOBIERNO DEL ESTADO Y LA COMUNIDAD BOSQUES DE SAN ELIAS REPECHIQUE</t>
  </si>
  <si>
    <t>FIDEICOMISO PARA LA COMPETITIVIDAD Y SEGURIDAD CIUDADANA</t>
  </si>
  <si>
    <t>FIDEICOMISO DE CERTIFICADOS BURSATILES ISN</t>
  </si>
  <si>
    <t>FONDO DE ATENCION A NIÑOS Y NIÑAS HIJOS DE LAS VICTIMAS DE LA LUCHA CONTRA EL CRIMEN</t>
  </si>
  <si>
    <t>FIDEICOMISO PARA EL DESARROLLO FORESTAL SUSTENTABLE EN EL ESTADO (FIDEFOSE)</t>
  </si>
  <si>
    <t>FONDO DE DESASTRES NATURALES CHIHUAHUA (FONDEN)</t>
  </si>
  <si>
    <t>FIDEICOMISO IRREVOCABLE DE ADMINISTRACION Y GARANTIA DE PAGO</t>
  </si>
  <si>
    <t>FIDEICOMISO DEL PROGRAMA DE CARRETERAS FEDERALES Y ESTATALES</t>
  </si>
  <si>
    <t>FONDO MIXTO CONACYT - GOBIERNO DEL ESTADO DE CHIHUAHUA</t>
  </si>
  <si>
    <t>FONDO DE FOMENTO AGROPECUARIO DEL ESTADO (FOFAE)</t>
  </si>
  <si>
    <t>FIDEICOMISO BARRANCAS DEL COBRE</t>
  </si>
  <si>
    <t>FIDEICOMISO SOCIAL DEL EMPRESARIADO CHIHUAHUENSE</t>
  </si>
  <si>
    <t>FONDO DE APOYO A LA DELEGACION DE LA CRUZ ROJA</t>
  </si>
  <si>
    <t>FIDEICOMISO EXPO-CHIHUAHUA</t>
  </si>
  <si>
    <t>FIDEICOMISO DE PROMOCION Y FOMENTO DE LAS ACTIVIDADES TURISTICAS</t>
  </si>
  <si>
    <t>FIDEICOMISO TRANSITO AMIGO</t>
  </si>
  <si>
    <t>FIDEICOMISO POLICIA AMIGO</t>
  </si>
  <si>
    <t>FONDO DE RETIRO DE LOS TRABAJADORES INCORPORADOS A LA SECCION 42 DEL SNTE</t>
  </si>
  <si>
    <t>CASA CHIHUAHUA CENTRO DE PATRIMONIO CULTURAL</t>
  </si>
  <si>
    <t>FIDEICOMISO PROGRAMA DE BECAS NACIONALES PARA LA EDUCACION SUPERIOR MANUTENCION</t>
  </si>
  <si>
    <t>FIDEAPECH</t>
  </si>
  <si>
    <t>REGIMEN ESTATAL DE PROTECCION SOCIAL EN SALUD</t>
  </si>
  <si>
    <t>UNIVERSIDAD TECNOLOGICA PASO DEL NORTE</t>
  </si>
  <si>
    <t>SUBSISTEMA DE PREPARATORIA ABIERTA DEL ESTADO DE CHIHUAHUA</t>
  </si>
  <si>
    <t>UNIVERSIDAD TECNOLOGICA DE CHIHUAHUA SUR</t>
  </si>
  <si>
    <t>UNIVERSIDAD TECNOLOGICA DE CAMARGO</t>
  </si>
  <si>
    <t>UNIVERSIDAD TECNOLOGICA DE PAQUIME</t>
  </si>
  <si>
    <t>COMISION ESTATAL DE VIVIENDA, SUELO E INFRAESTRUCTURA DE CHIHUAHUA</t>
  </si>
  <si>
    <t>UNIVERSIDAD TECNOLOGICA DE LA BABICORA</t>
  </si>
  <si>
    <t>UNIVERSIDAD PEDAGOGICA NACIONAL DEL ESTADO DE CHIHUAHUA</t>
  </si>
  <si>
    <t>UNIVERSIDAD TECNOLOGICA DE PARRAL</t>
  </si>
  <si>
    <t>UNIVERSIDAD TECNOLOGICA DE LA TARAHUMARA</t>
  </si>
  <si>
    <t>UNIVERSIDAD POLITECNICA DE CHIHUAHUA</t>
  </si>
  <si>
    <t>INSTITUTO CHIHUAHUENSE DE INFRAESTRUCTURA FISICA EDUCATIVA</t>
  </si>
  <si>
    <t>INSTITUTO DE INNOVACION Y COMPETITIVIDAD</t>
  </si>
  <si>
    <t>EL COLEGIO DE CHIHUAHUA</t>
  </si>
  <si>
    <t>JUNTA DE ASISTENCIA SOCIAL PRIVADA DEL ESTADO DE CHIHUAHUA</t>
  </si>
  <si>
    <t>INSTITUTO CHIHUAHUENSE DE LA JUVENTUD</t>
  </si>
  <si>
    <t>INSTITUTO CHIHUAHUENSE DEL DEPORTE Y CULTURA FISICA</t>
  </si>
  <si>
    <t>JUNTA CENTRAL DE AGUA Y SANEAMIENTO</t>
  </si>
  <si>
    <t>PENSIONES CIVILES DEL ESTADO DE CHIHUAHUA</t>
  </si>
  <si>
    <t>UNIVERSIDAD AUTONOMA DE CD. JUAREZ</t>
  </si>
  <si>
    <t>UNIVERSIDAD AUTONOMA DE CHIHUAHUA</t>
  </si>
  <si>
    <t>CONSEJO ESTATAL DE POBLACION</t>
  </si>
  <si>
    <t>INSTITUTO CHIHUAHUENSE DE LA MUJERES</t>
  </si>
  <si>
    <t>DESARROLLO INTEGRAL DE LA FAMILIA DEL ESTADO DE CHIHUAHUA</t>
  </si>
  <si>
    <t>INSTITUTO CHIHUAHUENSE DE SALUD</t>
  </si>
  <si>
    <t>SERVICIOS DE SALUD DE CHIHUAHUA</t>
  </si>
  <si>
    <t>PARQUE CUMBRES DE MAJALCA</t>
  </si>
  <si>
    <t>FOMENTO Y DESARROLLO ARTESANAL DEL ESTADO DE CHIHUAHUA</t>
  </si>
  <si>
    <t>INSTITUTO DE CAPACITACION PARA EL TRABAJO DEL ESTADO DE CHIHUAHUA</t>
  </si>
  <si>
    <t>INSTITUTO DE APOYO AL DESARROLLO TECNOLOGICO</t>
  </si>
  <si>
    <t>INSTITUTO CHIHUAHUENSE DE EDUCACION PARA LOS ADULTOS</t>
  </si>
  <si>
    <t>COLEGIO DE EDUCACION PROFESIONAL TECNICA DEL ESTADO DE CHIHUAHUA</t>
  </si>
  <si>
    <t>COLEGIO DE ESTUDIOS CIENTIFICOS Y TECNOLOGICOS DEL ESTADO DE CHIHUAHUA</t>
  </si>
  <si>
    <t>INSTITUTO TECNOLOGICO SUPERIOR DE NUEVO CASAS GRANDES</t>
  </si>
  <si>
    <t>COLEGIO DE BACHILLERES DEL ESTADO DE CHIHUAHUA</t>
  </si>
  <si>
    <t>UNIVERSIDAD TECNOLOGICA DE CIUDAD JUAREZ</t>
  </si>
  <si>
    <t>UNIVERSIDAD TECNOLOGICA DE CHIHUAHUA</t>
  </si>
  <si>
    <t>SERVICIOS EDUCATIVOS DEL ESTADO DE CHIHUAHUA</t>
  </si>
  <si>
    <t>CENTRO DE IMPLEMENTACION DEL SISTEMA DE JUSTICIA PENAL</t>
  </si>
  <si>
    <t>TRIBUNAL SUPERIOR DE JUSTICIA</t>
  </si>
  <si>
    <t>AUDITORIA SUPERIOR DEL ESTADO</t>
  </si>
  <si>
    <t>CONGRESO DEL ESTADO</t>
  </si>
  <si>
    <t>BIENES MUEBLES, INMUEBLES E INTANGIBLES</t>
  </si>
  <si>
    <t>SERVICIOS GENERALES</t>
  </si>
  <si>
    <t>MATERIALES Y SUMINISTROS</t>
  </si>
  <si>
    <t>SERVICIOS PERSONALES</t>
  </si>
  <si>
    <t>COORDINACION DE POLITICA DIGITAL</t>
  </si>
  <si>
    <t>COMISION ESTATAL PARA LOS PUEBLOS INDIGENAS</t>
  </si>
  <si>
    <t>COORDINACION EJECUTIVA DE GABINETE</t>
  </si>
  <si>
    <t>COORDINACION DE ASESORES Y PROYECTOS ESPECIALES</t>
  </si>
  <si>
    <t>DEUDA PUBLICA</t>
  </si>
  <si>
    <t>OFICINAS ESTATALES DE ENLACE CON LA SECRETARIA DE RELACIONES EXTERIORES</t>
  </si>
  <si>
    <t>REPRESENTACION DEL GOBIERNO DEL ESTADO EN LA CD. DE MEXICO</t>
  </si>
  <si>
    <t>COORDINACION DE RELACIONES PUBLICAS</t>
  </si>
  <si>
    <t>COORDINACION DE COMUNICACION SOCIAL</t>
  </si>
  <si>
    <t>CONSEJERIA JURIDICA</t>
  </si>
  <si>
    <t>FISCALIA GENERAL DEL ESTADO</t>
  </si>
  <si>
    <t>SECRETARIA DE LA FUNCION PUBLICA</t>
  </si>
  <si>
    <t>SECRETARIA DE DESARROLLO MUNICIPAL</t>
  </si>
  <si>
    <t>SECRETARIA DE DESARROLLO RURAL</t>
  </si>
  <si>
    <t>SECRETARIA DE DESARROLLO URBANO Y ECOLOGIA</t>
  </si>
  <si>
    <t>SECRETARIA DE COMUNICACIONES Y OBRAS PUBLICAS</t>
  </si>
  <si>
    <t>SECRETARIA DE CULTURA</t>
  </si>
  <si>
    <t>SECRETARIA DE TRABAJO Y PREVISION SOCIAL</t>
  </si>
  <si>
    <t>SECRETARIA DE EDUCACION Y DEPORTE</t>
  </si>
  <si>
    <t>SECRETARIA DE SALUD</t>
  </si>
  <si>
    <t>SECRETARIA DE DESARROLLO SOCIAL</t>
  </si>
  <si>
    <t>SECRETARIA DE INNOVACION Y DESARROLLO ECONOMICO</t>
  </si>
  <si>
    <t>SECRETARIA DE HACIENDA</t>
  </si>
  <si>
    <t>SECRETARIA GENERAL DE GOBIERNO</t>
  </si>
  <si>
    <t>DESPACHO DEL EJECUTIVO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</si>
  <si>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</si>
  <si>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</si>
  <si>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</si>
  <si>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</si>
  <si>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</si>
  <si>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</si>
  <si>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</si>
  <si>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GOBIERNO DEL ESTADO DE CHIHUAHUA 
Clasificación  Objeto del Gasto por Dependencia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</si>
</sst>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3" fontId="3" fillId="2" borderId="0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 wrapText="1"/>
    </xf>
    <xf numFmtId="3" fontId="3" fillId="2" borderId="3" xfId="1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164" fontId="0" fillId="0" borderId="0" xfId="1" applyNumberFormat="1" applyFont="1"/>
    <xf numFmtId="164" fontId="2" fillId="0" borderId="0" xfId="1" applyNumberFormat="1" applyFont="1"/>
    <xf numFmtId="43" fontId="3" fillId="2" borderId="3" xfId="1" applyFont="1" applyFill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workbookViewId="0">
      <selection activeCell="E11" sqref="E11"/>
    </sheetView>
  </sheetViews>
  <sheetFormatPr baseColWidth="10" defaultRowHeight="15" x14ac:dyDescent="0.25"/>
  <cols>
    <col min="1" max="1" width="8.85546875" customWidth="1"/>
    <col min="2" max="2" width="71" customWidth="1"/>
    <col min="3" max="4" width="18.42578125" bestFit="1" customWidth="1"/>
    <col min="5" max="8" width="17.85546875" bestFit="1" customWidth="1"/>
  </cols>
  <sheetData>
    <row r="1" spans="1:8" ht="60" customHeight="1" x14ac:dyDescent="0.25">
      <c r="A1" s="13" t="s">
        <v>114</v>
      </c>
      <c r="B1" s="13"/>
      <c r="C1" s="13"/>
      <c r="D1" s="13"/>
      <c r="E1" s="13"/>
      <c r="F1" s="13"/>
      <c r="G1" s="13"/>
      <c r="H1" s="13"/>
    </row>
    <row r="2" spans="1:8" x14ac:dyDescent="0.25">
      <c r="B2" s="12"/>
      <c r="C2" s="12"/>
      <c r="D2" s="12"/>
      <c r="E2" s="12"/>
    </row>
    <row r="3" spans="1:8" s="1" customFormat="1" ht="30" x14ac:dyDescent="0.25">
      <c r="A3" s="11" t="s">
        <v>113</v>
      </c>
      <c r="B3" s="11"/>
      <c r="C3" s="6" t="s">
        <v>112</v>
      </c>
      <c r="D3" s="5" t="s">
        <v>111</v>
      </c>
      <c r="E3" s="4" t="s">
        <v>110</v>
      </c>
      <c r="F3" s="4" t="s">
        <v>109</v>
      </c>
      <c r="G3" s="3" t="s">
        <v>108</v>
      </c>
      <c r="H3" s="2" t="s">
        <v>107</v>
      </c>
    </row>
    <row r="4" spans="1:8" x14ac:dyDescent="0.25">
      <c r="C4" s="9"/>
      <c r="D4" s="9"/>
      <c r="E4" s="9"/>
      <c r="F4" s="9"/>
      <c r="G4" s="9"/>
      <c r="H4" s="9"/>
    </row>
    <row r="5" spans="1:8" s="1" customFormat="1" x14ac:dyDescent="0.25">
      <c r="A5" s="1" t="s">
        <v>106</v>
      </c>
      <c r="C5" s="10">
        <v>14261456.719999999</v>
      </c>
      <c r="D5" s="10">
        <f>E5-C5</f>
        <v>458384.68999999948</v>
      </c>
      <c r="E5" s="10">
        <v>14719841.409999998</v>
      </c>
      <c r="F5" s="10">
        <v>6397709.3399999999</v>
      </c>
      <c r="G5" s="10">
        <v>6357667.04</v>
      </c>
      <c r="H5" s="10">
        <f>E5-F5</f>
        <v>8322132.0699999984</v>
      </c>
    </row>
    <row r="6" spans="1:8" x14ac:dyDescent="0.25">
      <c r="B6" t="s">
        <v>81</v>
      </c>
      <c r="C6" s="9">
        <v>10639719.719999999</v>
      </c>
      <c r="D6" s="9">
        <f>E6-C6</f>
        <v>443260.68999999948</v>
      </c>
      <c r="E6" s="9">
        <v>11082980.409999998</v>
      </c>
      <c r="F6" s="9">
        <v>4692063.24</v>
      </c>
      <c r="G6" s="9">
        <v>4692063.24</v>
      </c>
      <c r="H6" s="9">
        <f>E6-F6</f>
        <v>6390917.1699999981</v>
      </c>
    </row>
    <row r="7" spans="1:8" x14ac:dyDescent="0.25">
      <c r="B7" t="s">
        <v>80</v>
      </c>
      <c r="C7" s="9">
        <v>816100</v>
      </c>
      <c r="D7" s="9">
        <f>E7-C7</f>
        <v>8760</v>
      </c>
      <c r="E7" s="9">
        <v>824860</v>
      </c>
      <c r="F7" s="9">
        <v>409773.27</v>
      </c>
      <c r="G7" s="9">
        <v>394494.87</v>
      </c>
      <c r="H7" s="9">
        <f>E7-F7</f>
        <v>415086.73</v>
      </c>
    </row>
    <row r="8" spans="1:8" x14ac:dyDescent="0.25">
      <c r="B8" t="s">
        <v>79</v>
      </c>
      <c r="C8" s="9">
        <v>2805637</v>
      </c>
      <c r="D8" s="9">
        <f>E8-C8</f>
        <v>-116337</v>
      </c>
      <c r="E8" s="9">
        <v>2689300</v>
      </c>
      <c r="F8" s="9">
        <v>1203099.99</v>
      </c>
      <c r="G8" s="9">
        <v>1178336.0900000001</v>
      </c>
      <c r="H8" s="9">
        <f>E8-F8</f>
        <v>1486200.01</v>
      </c>
    </row>
    <row r="9" spans="1:8" x14ac:dyDescent="0.25">
      <c r="B9" t="s">
        <v>78</v>
      </c>
      <c r="C9" s="9">
        <v>0</v>
      </c>
      <c r="D9" s="9">
        <f>E9-C9</f>
        <v>122701</v>
      </c>
      <c r="E9" s="9">
        <v>122701</v>
      </c>
      <c r="F9" s="9">
        <v>92772.84</v>
      </c>
      <c r="G9" s="9">
        <v>92772.84</v>
      </c>
      <c r="H9" s="9">
        <f>E9-F9</f>
        <v>29928.160000000003</v>
      </c>
    </row>
    <row r="10" spans="1:8" s="1" customFormat="1" x14ac:dyDescent="0.25">
      <c r="A10" s="1" t="s">
        <v>105</v>
      </c>
      <c r="C10" s="10">
        <v>263951863.87</v>
      </c>
      <c r="D10" s="10">
        <f>E10-C10</f>
        <v>41204922.959999979</v>
      </c>
      <c r="E10" s="10">
        <v>305156786.82999998</v>
      </c>
      <c r="F10" s="10">
        <v>101259240.97999999</v>
      </c>
      <c r="G10" s="10">
        <v>99476570.699999988</v>
      </c>
      <c r="H10" s="10">
        <f>E10-F10</f>
        <v>203897545.84999999</v>
      </c>
    </row>
    <row r="11" spans="1:8" x14ac:dyDescent="0.25">
      <c r="B11" t="s">
        <v>81</v>
      </c>
      <c r="C11" s="9">
        <v>197420168.79999998</v>
      </c>
      <c r="D11" s="9">
        <f>E11-C11</f>
        <v>23038643.200000018</v>
      </c>
      <c r="E11" s="9">
        <f>220446957+11855</f>
        <v>220458812</v>
      </c>
      <c r="F11" s="9">
        <v>88379352.829999983</v>
      </c>
      <c r="G11" s="9">
        <v>88379352.829999983</v>
      </c>
      <c r="H11" s="9">
        <f>E11-F11</f>
        <v>132079459.17000002</v>
      </c>
    </row>
    <row r="12" spans="1:8" x14ac:dyDescent="0.25">
      <c r="B12" t="s">
        <v>80</v>
      </c>
      <c r="C12" s="9">
        <v>21538875.550000001</v>
      </c>
      <c r="D12" s="9">
        <f>E12-C12</f>
        <v>2380184.4699999988</v>
      </c>
      <c r="E12" s="9">
        <v>23919060.02</v>
      </c>
      <c r="F12" s="9">
        <v>4235027.76</v>
      </c>
      <c r="G12" s="9">
        <v>3822116.7299999995</v>
      </c>
      <c r="H12" s="9">
        <f>E12-F12</f>
        <v>19684032.259999998</v>
      </c>
    </row>
    <row r="13" spans="1:8" x14ac:dyDescent="0.25">
      <c r="B13" t="s">
        <v>79</v>
      </c>
      <c r="C13" s="9">
        <v>37932688.519999996</v>
      </c>
      <c r="D13" s="9">
        <f>E13-C13</f>
        <v>4620183.6300000101</v>
      </c>
      <c r="E13" s="9">
        <v>42552872.150000006</v>
      </c>
      <c r="F13" s="9">
        <v>8482954.3900000025</v>
      </c>
      <c r="G13" s="9">
        <v>7232595.1399999997</v>
      </c>
      <c r="H13" s="9">
        <f>E13-F13</f>
        <v>34069917.760000005</v>
      </c>
    </row>
    <row r="14" spans="1:8" x14ac:dyDescent="0.25">
      <c r="B14" t="s">
        <v>1</v>
      </c>
      <c r="C14" s="9">
        <v>940000</v>
      </c>
      <c r="D14" s="9">
        <f>E14-C14</f>
        <v>-22800</v>
      </c>
      <c r="E14" s="9">
        <v>917200</v>
      </c>
      <c r="F14" s="9">
        <v>161906</v>
      </c>
      <c r="G14" s="9">
        <v>42506</v>
      </c>
      <c r="H14" s="9">
        <f>E14-F14</f>
        <v>755294</v>
      </c>
    </row>
    <row r="15" spans="1:8" x14ac:dyDescent="0.25">
      <c r="B15" t="s">
        <v>78</v>
      </c>
      <c r="C15" s="9">
        <v>6120131</v>
      </c>
      <c r="D15" s="9">
        <f>E15-C15</f>
        <v>11188711.66</v>
      </c>
      <c r="E15" s="9">
        <v>17308842.66</v>
      </c>
      <c r="F15" s="9">
        <v>0</v>
      </c>
      <c r="G15" s="9">
        <v>0</v>
      </c>
      <c r="H15" s="9">
        <f>E15-F15</f>
        <v>17308842.66</v>
      </c>
    </row>
    <row r="16" spans="1:8" s="1" customFormat="1" x14ac:dyDescent="0.25">
      <c r="A16" s="1" t="s">
        <v>104</v>
      </c>
      <c r="C16" s="10">
        <v>3905342637.4000001</v>
      </c>
      <c r="D16" s="10">
        <f>E16-C16</f>
        <v>-312093435.34000063</v>
      </c>
      <c r="E16" s="10">
        <v>3593249202.0599995</v>
      </c>
      <c r="F16" s="10">
        <v>664709387.19999981</v>
      </c>
      <c r="G16" s="10">
        <v>648445171.17999983</v>
      </c>
      <c r="H16" s="10">
        <f>E16-F16</f>
        <v>2928539814.8599997</v>
      </c>
    </row>
    <row r="17" spans="1:8" x14ac:dyDescent="0.25">
      <c r="B17" t="s">
        <v>81</v>
      </c>
      <c r="C17" s="9">
        <v>1137176752.03</v>
      </c>
      <c r="D17" s="9">
        <f>E17-C17</f>
        <v>318613174.52999997</v>
      </c>
      <c r="E17" s="9">
        <f>1000242144.24+455547782.32</f>
        <v>1455789926.5599999</v>
      </c>
      <c r="F17" s="9">
        <v>297740229.11999989</v>
      </c>
      <c r="G17" s="9">
        <v>294493675.12999988</v>
      </c>
      <c r="H17" s="9">
        <f>E17-F17</f>
        <v>1158049697.4400001</v>
      </c>
    </row>
    <row r="18" spans="1:8" x14ac:dyDescent="0.25">
      <c r="B18" t="s">
        <v>80</v>
      </c>
      <c r="C18" s="9">
        <v>64912880.32</v>
      </c>
      <c r="D18" s="9">
        <f>E18-C18</f>
        <v>14367501.680000015</v>
      </c>
      <c r="E18" s="9">
        <v>79280382.000000015</v>
      </c>
      <c r="F18" s="9">
        <v>19451156.059999995</v>
      </c>
      <c r="G18" s="9">
        <v>16782736.050000001</v>
      </c>
      <c r="H18" s="9">
        <f>E18-F18</f>
        <v>59829225.94000002</v>
      </c>
    </row>
    <row r="19" spans="1:8" x14ac:dyDescent="0.25">
      <c r="B19" t="s">
        <v>79</v>
      </c>
      <c r="C19" s="9">
        <v>454071694.16000003</v>
      </c>
      <c r="D19" s="9">
        <f>E19-C19</f>
        <v>72841644.609999895</v>
      </c>
      <c r="E19" s="9">
        <v>526913338.76999992</v>
      </c>
      <c r="F19" s="9">
        <v>149191932.63999996</v>
      </c>
      <c r="G19" s="9">
        <v>140828332.80999994</v>
      </c>
      <c r="H19" s="9">
        <f>E19-F19</f>
        <v>377721406.13</v>
      </c>
    </row>
    <row r="20" spans="1:8" x14ac:dyDescent="0.25">
      <c r="B20" t="s">
        <v>1</v>
      </c>
      <c r="C20" s="9">
        <v>463419118.13999999</v>
      </c>
      <c r="D20" s="9">
        <f>E20-C20</f>
        <v>-14898160.439999998</v>
      </c>
      <c r="E20" s="9">
        <v>448520957.69999999</v>
      </c>
      <c r="F20" s="9">
        <v>29794672.57</v>
      </c>
      <c r="G20" s="9">
        <v>27949369.370000001</v>
      </c>
      <c r="H20" s="9">
        <f>E20-F20</f>
        <v>418726285.13</v>
      </c>
    </row>
    <row r="21" spans="1:8" x14ac:dyDescent="0.25">
      <c r="B21" t="s">
        <v>78</v>
      </c>
      <c r="C21" s="9">
        <v>366041712.75</v>
      </c>
      <c r="D21" s="9">
        <f>E21-C21</f>
        <v>-77700239.470000029</v>
      </c>
      <c r="E21" s="9">
        <v>288341473.27999997</v>
      </c>
      <c r="F21" s="9">
        <v>927376.28</v>
      </c>
      <c r="G21" s="9">
        <v>787037.29</v>
      </c>
      <c r="H21" s="9">
        <f>E21-F21</f>
        <v>287414097</v>
      </c>
    </row>
    <row r="22" spans="1:8" x14ac:dyDescent="0.25">
      <c r="B22" t="s">
        <v>4</v>
      </c>
      <c r="C22" s="9">
        <v>869720480</v>
      </c>
      <c r="D22" s="9">
        <f>E22-C22</f>
        <v>-625317356.25</v>
      </c>
      <c r="E22" s="9">
        <v>244403123.75</v>
      </c>
      <c r="F22" s="9">
        <v>0</v>
      </c>
      <c r="G22" s="9">
        <v>0</v>
      </c>
      <c r="H22" s="9">
        <f>E22-F22</f>
        <v>244403123.75</v>
      </c>
    </row>
    <row r="23" spans="1:8" x14ac:dyDescent="0.25">
      <c r="B23" t="s">
        <v>86</v>
      </c>
      <c r="C23" s="9">
        <v>550000000</v>
      </c>
      <c r="D23" s="9">
        <f>E23-C23</f>
        <v>0</v>
      </c>
      <c r="E23" s="9">
        <v>550000000</v>
      </c>
      <c r="F23" s="9">
        <v>167604020.53</v>
      </c>
      <c r="G23" s="9">
        <v>167604020.53</v>
      </c>
      <c r="H23" s="9">
        <f>E23-F23</f>
        <v>382395979.47000003</v>
      </c>
    </row>
    <row r="24" spans="1:8" s="1" customFormat="1" x14ac:dyDescent="0.25">
      <c r="A24" s="1" t="s">
        <v>103</v>
      </c>
      <c r="C24" s="10">
        <v>160006807.13999999</v>
      </c>
      <c r="D24" s="10">
        <f>E24-C24</f>
        <v>-30106509.129999995</v>
      </c>
      <c r="E24" s="10">
        <v>129900298.00999999</v>
      </c>
      <c r="F24" s="10">
        <v>36811683.570000008</v>
      </c>
      <c r="G24" s="10">
        <v>33824553.050000004</v>
      </c>
      <c r="H24" s="10">
        <f>E24-F24</f>
        <v>93088614.439999983</v>
      </c>
    </row>
    <row r="25" spans="1:8" x14ac:dyDescent="0.25">
      <c r="B25" t="s">
        <v>81</v>
      </c>
      <c r="C25" s="9">
        <v>44705164.129999995</v>
      </c>
      <c r="D25" s="9">
        <f>E25-C25</f>
        <v>1298490.8700000048</v>
      </c>
      <c r="E25" s="9">
        <f>45963897.98+39757.02</f>
        <v>46003655</v>
      </c>
      <c r="F25" s="9">
        <v>18550483.700000007</v>
      </c>
      <c r="G25" s="9">
        <v>18550483.700000007</v>
      </c>
      <c r="H25" s="9">
        <f>E25-F25</f>
        <v>27453171.299999993</v>
      </c>
    </row>
    <row r="26" spans="1:8" x14ac:dyDescent="0.25">
      <c r="B26" t="s">
        <v>80</v>
      </c>
      <c r="C26" s="9">
        <v>3158384.04</v>
      </c>
      <c r="D26" s="9">
        <f>E26-C26</f>
        <v>-819763</v>
      </c>
      <c r="E26" s="9">
        <v>2338621.04</v>
      </c>
      <c r="F26" s="9">
        <v>756048.97</v>
      </c>
      <c r="G26" s="9">
        <v>740206.97</v>
      </c>
      <c r="H26" s="9">
        <f>E26-F26</f>
        <v>1582572.07</v>
      </c>
    </row>
    <row r="27" spans="1:8" x14ac:dyDescent="0.25">
      <c r="B27" t="s">
        <v>79</v>
      </c>
      <c r="C27" s="9">
        <v>18556740.969999999</v>
      </c>
      <c r="D27" s="9">
        <f>E27-C27</f>
        <v>-2461050</v>
      </c>
      <c r="E27" s="9">
        <v>16095690.969999999</v>
      </c>
      <c r="F27" s="9">
        <v>5061664.2400000012</v>
      </c>
      <c r="G27" s="9">
        <v>4605043.3800000008</v>
      </c>
      <c r="H27" s="9">
        <f>E27-F27</f>
        <v>11034026.729999997</v>
      </c>
    </row>
    <row r="28" spans="1:8" x14ac:dyDescent="0.25">
      <c r="B28" t="s">
        <v>1</v>
      </c>
      <c r="C28" s="9">
        <v>42586518</v>
      </c>
      <c r="D28" s="9">
        <f>E28-C28</f>
        <v>14227000</v>
      </c>
      <c r="E28" s="9">
        <v>56813518</v>
      </c>
      <c r="F28" s="9">
        <v>12199554.08</v>
      </c>
      <c r="G28" s="9">
        <v>9716667.9800000004</v>
      </c>
      <c r="H28" s="9">
        <f>E28-F28</f>
        <v>44613963.920000002</v>
      </c>
    </row>
    <row r="29" spans="1:8" x14ac:dyDescent="0.25">
      <c r="B29" t="s">
        <v>78</v>
      </c>
      <c r="C29" s="9">
        <v>0</v>
      </c>
      <c r="D29" s="9">
        <f>E29-C29</f>
        <v>4178813</v>
      </c>
      <c r="E29" s="9">
        <v>4178813</v>
      </c>
      <c r="F29" s="9">
        <v>243932.58</v>
      </c>
      <c r="G29" s="9">
        <v>212151.02</v>
      </c>
      <c r="H29" s="9">
        <f>E29-F29</f>
        <v>3934880.42</v>
      </c>
    </row>
    <row r="30" spans="1:8" x14ac:dyDescent="0.25">
      <c r="B30" t="s">
        <v>4</v>
      </c>
      <c r="C30" s="9">
        <v>51000000</v>
      </c>
      <c r="D30" s="9">
        <f>E30-C30</f>
        <v>-46530000</v>
      </c>
      <c r="E30" s="9">
        <v>4470000</v>
      </c>
      <c r="F30" s="9">
        <v>0</v>
      </c>
      <c r="G30" s="9">
        <v>0</v>
      </c>
      <c r="H30" s="9">
        <f>E30-F30</f>
        <v>4470000</v>
      </c>
    </row>
    <row r="31" spans="1:8" s="1" customFormat="1" x14ac:dyDescent="0.25">
      <c r="A31" s="1" t="s">
        <v>102</v>
      </c>
      <c r="C31" s="10">
        <v>716080034.86000001</v>
      </c>
      <c r="D31" s="10">
        <f>E31-C31</f>
        <v>23676463.320000291</v>
      </c>
      <c r="E31" s="10">
        <v>739756498.18000031</v>
      </c>
      <c r="F31" s="10">
        <v>227141379.41</v>
      </c>
      <c r="G31" s="10">
        <v>202165617.03999999</v>
      </c>
      <c r="H31" s="10">
        <f>E31-F31</f>
        <v>512615118.77000034</v>
      </c>
    </row>
    <row r="32" spans="1:8" x14ac:dyDescent="0.25">
      <c r="B32" t="s">
        <v>81</v>
      </c>
      <c r="C32" s="9">
        <v>57927104.240000002</v>
      </c>
      <c r="D32" s="9">
        <f>E32-C32</f>
        <v>2014735.4400000125</v>
      </c>
      <c r="E32" s="9">
        <v>59941839.680000015</v>
      </c>
      <c r="F32" s="9">
        <v>25027566.300000001</v>
      </c>
      <c r="G32" s="9">
        <v>25027566.300000001</v>
      </c>
      <c r="H32" s="9">
        <f>E32-F32</f>
        <v>34914273.38000001</v>
      </c>
    </row>
    <row r="33" spans="1:8" x14ac:dyDescent="0.25">
      <c r="B33" t="s">
        <v>80</v>
      </c>
      <c r="C33" s="9">
        <v>10757334.640000001</v>
      </c>
      <c r="D33" s="9">
        <f>E33-C33</f>
        <v>1047350</v>
      </c>
      <c r="E33" s="9">
        <v>11804684.640000001</v>
      </c>
      <c r="F33" s="9">
        <v>2149190.5799999996</v>
      </c>
      <c r="G33" s="9">
        <v>2041610.4899999998</v>
      </c>
      <c r="H33" s="9">
        <f>E33-F33</f>
        <v>9655494.0600000005</v>
      </c>
    </row>
    <row r="34" spans="1:8" x14ac:dyDescent="0.25">
      <c r="B34" t="s">
        <v>79</v>
      </c>
      <c r="C34" s="9">
        <v>31953915.990000002</v>
      </c>
      <c r="D34" s="9">
        <f>E34-C34</f>
        <v>3167488.2799999863</v>
      </c>
      <c r="E34" s="9">
        <v>35121404.269999988</v>
      </c>
      <c r="F34" s="9">
        <v>7363044.1299999999</v>
      </c>
      <c r="G34" s="9">
        <v>5986039.629999999</v>
      </c>
      <c r="H34" s="9">
        <f>E34-F34</f>
        <v>27758360.139999989</v>
      </c>
    </row>
    <row r="35" spans="1:8" x14ac:dyDescent="0.25">
      <c r="B35" t="s">
        <v>1</v>
      </c>
      <c r="C35" s="9">
        <v>600658638.99000001</v>
      </c>
      <c r="D35" s="9">
        <f>E35-C35</f>
        <v>14394789.600000262</v>
      </c>
      <c r="E35" s="9">
        <v>615053428.59000027</v>
      </c>
      <c r="F35" s="9">
        <v>192596787.59999999</v>
      </c>
      <c r="G35" s="9">
        <v>169110400.62</v>
      </c>
      <c r="H35" s="9">
        <f>E35-F35</f>
        <v>422456640.99000025</v>
      </c>
    </row>
    <row r="36" spans="1:8" x14ac:dyDescent="0.25">
      <c r="B36" t="s">
        <v>78</v>
      </c>
      <c r="C36" s="9">
        <v>14783041</v>
      </c>
      <c r="D36" s="9">
        <f>E36-C36</f>
        <v>3052100</v>
      </c>
      <c r="E36" s="9">
        <v>17835141</v>
      </c>
      <c r="F36" s="9">
        <v>4790.8</v>
      </c>
      <c r="G36" s="9">
        <v>0</v>
      </c>
      <c r="H36" s="9">
        <f>E36-F36</f>
        <v>17830350.199999999</v>
      </c>
    </row>
    <row r="37" spans="1:8" s="1" customFormat="1" x14ac:dyDescent="0.25">
      <c r="A37" s="1" t="s">
        <v>101</v>
      </c>
      <c r="C37" s="10">
        <v>66551589.730000004</v>
      </c>
      <c r="D37" s="10">
        <f>E37-C37</f>
        <v>3056167.049999997</v>
      </c>
      <c r="E37" s="10">
        <v>69607756.780000001</v>
      </c>
      <c r="F37" s="10">
        <v>21003498.07</v>
      </c>
      <c r="G37" s="10">
        <v>17679362.149999999</v>
      </c>
      <c r="H37" s="10">
        <f>E37-F37</f>
        <v>48604258.710000001</v>
      </c>
    </row>
    <row r="38" spans="1:8" x14ac:dyDescent="0.25">
      <c r="B38" t="s">
        <v>81</v>
      </c>
      <c r="C38" s="9">
        <v>9749969.0200000014</v>
      </c>
      <c r="D38" s="9">
        <f>E38-C38</f>
        <v>3556648.2899999991</v>
      </c>
      <c r="E38" s="9">
        <v>13306617.310000001</v>
      </c>
      <c r="F38" s="9">
        <v>4774719.03</v>
      </c>
      <c r="G38" s="9">
        <v>4774719.03</v>
      </c>
      <c r="H38" s="9">
        <f>E38-F38</f>
        <v>8531898.2800000012</v>
      </c>
    </row>
    <row r="39" spans="1:8" x14ac:dyDescent="0.25">
      <c r="B39" t="s">
        <v>80</v>
      </c>
      <c r="C39" s="9">
        <v>2861221</v>
      </c>
      <c r="D39" s="9">
        <f>E39-C39</f>
        <v>29900</v>
      </c>
      <c r="E39" s="9">
        <v>2891121</v>
      </c>
      <c r="F39" s="9">
        <v>447748.82999999996</v>
      </c>
      <c r="G39" s="9">
        <v>407249.91999999998</v>
      </c>
      <c r="H39" s="9">
        <f>E39-F39</f>
        <v>2443372.17</v>
      </c>
    </row>
    <row r="40" spans="1:8" x14ac:dyDescent="0.25">
      <c r="B40" t="s">
        <v>79</v>
      </c>
      <c r="C40" s="9">
        <v>8716019.7100000009</v>
      </c>
      <c r="D40" s="9">
        <f>E40-C40</f>
        <v>-69257</v>
      </c>
      <c r="E40" s="9">
        <v>8646762.7100000009</v>
      </c>
      <c r="F40" s="9">
        <v>2448852.7699999996</v>
      </c>
      <c r="G40" s="9">
        <v>2106567.7999999998</v>
      </c>
      <c r="H40" s="9">
        <f>E40-F40</f>
        <v>6197909.9400000013</v>
      </c>
    </row>
    <row r="41" spans="1:8" x14ac:dyDescent="0.25">
      <c r="B41" t="s">
        <v>1</v>
      </c>
      <c r="C41" s="9">
        <v>45224380</v>
      </c>
      <c r="D41" s="9">
        <f>E41-C41</f>
        <v>-475481.24000000209</v>
      </c>
      <c r="E41" s="9">
        <v>44748898.759999998</v>
      </c>
      <c r="F41" s="9">
        <v>13332177.439999999</v>
      </c>
      <c r="G41" s="9">
        <v>10390825.4</v>
      </c>
      <c r="H41" s="9">
        <f>E41-F41</f>
        <v>31416721.32</v>
      </c>
    </row>
    <row r="42" spans="1:8" x14ac:dyDescent="0.25">
      <c r="B42" t="s">
        <v>78</v>
      </c>
      <c r="C42" s="9">
        <v>0</v>
      </c>
      <c r="D42" s="9">
        <f>E42-C42</f>
        <v>14357</v>
      </c>
      <c r="E42" s="9">
        <v>14357</v>
      </c>
      <c r="F42" s="9">
        <v>0</v>
      </c>
      <c r="G42" s="9">
        <v>0</v>
      </c>
      <c r="H42" s="9">
        <f>E42-F42</f>
        <v>14357</v>
      </c>
    </row>
    <row r="43" spans="1:8" s="1" customFormat="1" x14ac:dyDescent="0.25">
      <c r="A43" s="1" t="s">
        <v>100</v>
      </c>
      <c r="C43" s="10">
        <v>6391278625.5300007</v>
      </c>
      <c r="D43" s="10">
        <f>E43-C43</f>
        <v>63047817.76999855</v>
      </c>
      <c r="E43" s="10">
        <v>6454326443.2999992</v>
      </c>
      <c r="F43" s="10">
        <v>3225146715.4299984</v>
      </c>
      <c r="G43" s="10">
        <v>3203293796.8599987</v>
      </c>
      <c r="H43" s="10">
        <f>E43-F43</f>
        <v>3229179727.8700008</v>
      </c>
    </row>
    <row r="44" spans="1:8" x14ac:dyDescent="0.25">
      <c r="B44" t="s">
        <v>81</v>
      </c>
      <c r="C44" s="9">
        <v>5507890721.21</v>
      </c>
      <c r="D44" s="9">
        <f>E44-C44</f>
        <v>47941651.670000076</v>
      </c>
      <c r="E44" s="9">
        <f>5555765467.29+66905.59</f>
        <v>5555832372.8800001</v>
      </c>
      <c r="F44" s="9">
        <v>2853839679.9199986</v>
      </c>
      <c r="G44" s="9">
        <v>2845139679.9199986</v>
      </c>
      <c r="H44" s="9">
        <f>E44-F44</f>
        <v>2701992692.9600015</v>
      </c>
    </row>
    <row r="45" spans="1:8" x14ac:dyDescent="0.25">
      <c r="B45" t="s">
        <v>80</v>
      </c>
      <c r="C45" s="9">
        <v>39089578.5</v>
      </c>
      <c r="D45" s="9">
        <f>E45-C45</f>
        <v>22306315.879999988</v>
      </c>
      <c r="E45" s="9">
        <v>61395894.379999988</v>
      </c>
      <c r="F45" s="9">
        <v>21307680.250000004</v>
      </c>
      <c r="G45" s="9">
        <v>21153800.520000007</v>
      </c>
      <c r="H45" s="9">
        <f>E45-F45</f>
        <v>40088214.12999998</v>
      </c>
    </row>
    <row r="46" spans="1:8" x14ac:dyDescent="0.25">
      <c r="B46" t="s">
        <v>79</v>
      </c>
      <c r="C46" s="9">
        <v>140321366.18000004</v>
      </c>
      <c r="D46" s="9">
        <f>E46-C46</f>
        <v>-11410704.530000001</v>
      </c>
      <c r="E46" s="9">
        <v>128910661.65000004</v>
      </c>
      <c r="F46" s="9">
        <v>48295098.870000005</v>
      </c>
      <c r="G46" s="9">
        <v>44624051.530000001</v>
      </c>
      <c r="H46" s="9">
        <f>E46-F46</f>
        <v>80615562.780000031</v>
      </c>
    </row>
    <row r="47" spans="1:8" x14ac:dyDescent="0.25">
      <c r="B47" t="s">
        <v>1</v>
      </c>
      <c r="C47" s="9">
        <v>477936007.63999999</v>
      </c>
      <c r="D47" s="9">
        <f>E47-C47</f>
        <v>11702650.550000012</v>
      </c>
      <c r="E47" s="9">
        <v>489638658.19</v>
      </c>
      <c r="F47" s="9">
        <v>238298311.38999999</v>
      </c>
      <c r="G47" s="9">
        <v>228970319.88999999</v>
      </c>
      <c r="H47" s="9">
        <f>E47-F47</f>
        <v>251340346.80000001</v>
      </c>
    </row>
    <row r="48" spans="1:8" x14ac:dyDescent="0.25">
      <c r="B48" t="s">
        <v>78</v>
      </c>
      <c r="C48" s="9">
        <v>0</v>
      </c>
      <c r="D48" s="9">
        <f>E48-C48</f>
        <v>2799270</v>
      </c>
      <c r="E48" s="9">
        <v>2799270</v>
      </c>
      <c r="F48" s="9">
        <v>0</v>
      </c>
      <c r="G48" s="9">
        <v>0</v>
      </c>
      <c r="H48" s="9">
        <f>E48-F48</f>
        <v>2799270</v>
      </c>
    </row>
    <row r="49" spans="1:8" x14ac:dyDescent="0.25">
      <c r="B49" t="s">
        <v>4</v>
      </c>
      <c r="C49" s="9">
        <v>226040952</v>
      </c>
      <c r="D49" s="9">
        <f>E49-C49</f>
        <v>-10291365.800000012</v>
      </c>
      <c r="E49" s="9">
        <v>215749586.19999999</v>
      </c>
      <c r="F49" s="9">
        <v>63405945</v>
      </c>
      <c r="G49" s="9">
        <v>63405945</v>
      </c>
      <c r="H49" s="9">
        <f>E49-F49</f>
        <v>152343641.19999999</v>
      </c>
    </row>
    <row r="50" spans="1:8" s="1" customFormat="1" x14ac:dyDescent="0.25">
      <c r="A50" s="1" t="s">
        <v>99</v>
      </c>
      <c r="C50" s="10">
        <v>154000000</v>
      </c>
      <c r="D50" s="10">
        <f>E50-C50</f>
        <v>3690379.0700000226</v>
      </c>
      <c r="E50" s="10">
        <v>157690379.07000002</v>
      </c>
      <c r="F50" s="10">
        <v>56095663.519999996</v>
      </c>
      <c r="G50" s="10">
        <v>55020832.140000001</v>
      </c>
      <c r="H50" s="10">
        <f>E50-F50</f>
        <v>101594715.55000003</v>
      </c>
    </row>
    <row r="51" spans="1:8" x14ac:dyDescent="0.25">
      <c r="B51" t="s">
        <v>81</v>
      </c>
      <c r="C51" s="9">
        <v>115153504.04000001</v>
      </c>
      <c r="D51" s="9">
        <f>E51-C51</f>
        <v>4060072.9399999976</v>
      </c>
      <c r="E51" s="9">
        <f>118922456.4+291120.58</f>
        <v>119213576.98</v>
      </c>
      <c r="F51" s="9">
        <v>47308049.75</v>
      </c>
      <c r="G51" s="9">
        <v>47308049.75</v>
      </c>
      <c r="H51" s="9">
        <f>E51-F51</f>
        <v>71905527.230000004</v>
      </c>
    </row>
    <row r="52" spans="1:8" x14ac:dyDescent="0.25">
      <c r="B52" t="s">
        <v>80</v>
      </c>
      <c r="C52" s="9">
        <v>4004179.0799999996</v>
      </c>
      <c r="D52" s="9">
        <f>E52-C52</f>
        <v>1572.6100000003353</v>
      </c>
      <c r="E52" s="9">
        <v>4005751.69</v>
      </c>
      <c r="F52" s="9">
        <v>1125688.3999999997</v>
      </c>
      <c r="G52" s="9">
        <v>1119099.3699999999</v>
      </c>
      <c r="H52" s="9">
        <f>E52-F52</f>
        <v>2880063.29</v>
      </c>
    </row>
    <row r="53" spans="1:8" x14ac:dyDescent="0.25">
      <c r="B53" t="s">
        <v>79</v>
      </c>
      <c r="C53" s="9">
        <v>32463546.879999999</v>
      </c>
      <c r="D53" s="9">
        <f>E53-C53</f>
        <v>-1512960.0400000028</v>
      </c>
      <c r="E53" s="9">
        <v>30950586.839999996</v>
      </c>
      <c r="F53" s="9">
        <v>7620636.3299999991</v>
      </c>
      <c r="G53" s="9">
        <v>6593683.0199999996</v>
      </c>
      <c r="H53" s="9">
        <f>E53-F53</f>
        <v>23329950.509999998</v>
      </c>
    </row>
    <row r="54" spans="1:8" x14ac:dyDescent="0.25">
      <c r="B54" t="s">
        <v>78</v>
      </c>
      <c r="C54" s="9">
        <v>2378770</v>
      </c>
      <c r="D54" s="9">
        <f>E54-C54</f>
        <v>1141693.56</v>
      </c>
      <c r="E54" s="9">
        <v>3520463.56</v>
      </c>
      <c r="F54" s="9">
        <v>41289.040000000001</v>
      </c>
      <c r="G54" s="9">
        <v>0</v>
      </c>
      <c r="H54" s="9">
        <f>E54-F54</f>
        <v>3479174.52</v>
      </c>
    </row>
    <row r="55" spans="1:8" s="1" customFormat="1" x14ac:dyDescent="0.25">
      <c r="A55" s="1" t="s">
        <v>98</v>
      </c>
      <c r="C55" s="10">
        <v>256987255.63999999</v>
      </c>
      <c r="D55" s="10">
        <f>E55-C55</f>
        <v>15149791.469999909</v>
      </c>
      <c r="E55" s="10">
        <v>272137047.1099999</v>
      </c>
      <c r="F55" s="10">
        <v>64148420.389999993</v>
      </c>
      <c r="G55" s="10">
        <v>60850319.539999999</v>
      </c>
      <c r="H55" s="10">
        <f>E55-F55</f>
        <v>207988626.71999991</v>
      </c>
    </row>
    <row r="56" spans="1:8" x14ac:dyDescent="0.25">
      <c r="B56" t="s">
        <v>81</v>
      </c>
      <c r="C56" s="9">
        <v>74243394.25999999</v>
      </c>
      <c r="D56" s="9">
        <f>E56-C56</f>
        <v>3397314.150000006</v>
      </c>
      <c r="E56" s="9">
        <f>77626828.95+13879.46</f>
        <v>77640708.409999996</v>
      </c>
      <c r="F56" s="9">
        <v>31634985.529999994</v>
      </c>
      <c r="G56" s="9">
        <v>31634985.529999994</v>
      </c>
      <c r="H56" s="9">
        <f>E56-F56</f>
        <v>46005722.880000003</v>
      </c>
    </row>
    <row r="57" spans="1:8" x14ac:dyDescent="0.25">
      <c r="B57" t="s">
        <v>80</v>
      </c>
      <c r="C57" s="9">
        <v>6801220.6899999995</v>
      </c>
      <c r="D57" s="9">
        <f>E57-C57</f>
        <v>151589.16999999993</v>
      </c>
      <c r="E57" s="9">
        <v>6952809.8599999994</v>
      </c>
      <c r="F57" s="9">
        <v>1409766.86</v>
      </c>
      <c r="G57" s="9">
        <v>1377123.09</v>
      </c>
      <c r="H57" s="9">
        <f>E57-F57</f>
        <v>5543042.9999999991</v>
      </c>
    </row>
    <row r="58" spans="1:8" x14ac:dyDescent="0.25">
      <c r="B58" t="s">
        <v>79</v>
      </c>
      <c r="C58" s="9">
        <v>120265592.66999999</v>
      </c>
      <c r="D58" s="9">
        <f>E58-C58</f>
        <v>5310312.7899999768</v>
      </c>
      <c r="E58" s="9">
        <v>125575905.45999996</v>
      </c>
      <c r="F58" s="9">
        <v>25810718.649999999</v>
      </c>
      <c r="G58" s="9">
        <v>22622661.57</v>
      </c>
      <c r="H58" s="9">
        <f>E58-F58</f>
        <v>99765186.809999973</v>
      </c>
    </row>
    <row r="59" spans="1:8" x14ac:dyDescent="0.25">
      <c r="B59" t="s">
        <v>1</v>
      </c>
      <c r="C59" s="9">
        <v>47677048.019999996</v>
      </c>
      <c r="D59" s="9">
        <f>E59-C59</f>
        <v>-4420199.6400000006</v>
      </c>
      <c r="E59" s="9">
        <v>43256848.379999995</v>
      </c>
      <c r="F59" s="9">
        <v>4972216.7300000004</v>
      </c>
      <c r="G59" s="9">
        <v>4894816.7300000004</v>
      </c>
      <c r="H59" s="9">
        <f>E59-F59</f>
        <v>38284631.649999991</v>
      </c>
    </row>
    <row r="60" spans="1:8" x14ac:dyDescent="0.25">
      <c r="B60" t="s">
        <v>78</v>
      </c>
      <c r="C60" s="9">
        <v>0</v>
      </c>
      <c r="D60" s="9">
        <f>E60-C60</f>
        <v>10710775</v>
      </c>
      <c r="E60" s="9">
        <v>10710775</v>
      </c>
      <c r="F60" s="9">
        <v>320732.62</v>
      </c>
      <c r="G60" s="9">
        <v>320732.62</v>
      </c>
      <c r="H60" s="9">
        <f>E60-F60</f>
        <v>10390042.380000001</v>
      </c>
    </row>
    <row r="61" spans="1:8" x14ac:dyDescent="0.25">
      <c r="B61" t="s">
        <v>4</v>
      </c>
      <c r="C61" s="9">
        <v>8000000</v>
      </c>
      <c r="D61" s="9">
        <f>E61-C61</f>
        <v>0</v>
      </c>
      <c r="E61" s="9">
        <v>8000000</v>
      </c>
      <c r="F61" s="9">
        <v>0</v>
      </c>
      <c r="G61" s="9">
        <v>0</v>
      </c>
      <c r="H61" s="9">
        <f>E61-F61</f>
        <v>8000000</v>
      </c>
    </row>
    <row r="62" spans="1:8" s="1" customFormat="1" x14ac:dyDescent="0.25">
      <c r="A62" s="1" t="s">
        <v>97</v>
      </c>
      <c r="C62" s="10">
        <v>962795319.13999999</v>
      </c>
      <c r="D62" s="10">
        <f>E62-C62</f>
        <v>889812043.30000007</v>
      </c>
      <c r="E62" s="10">
        <v>1852607362.4400001</v>
      </c>
      <c r="F62" s="10">
        <v>368421531.56999999</v>
      </c>
      <c r="G62" s="10">
        <v>347049627.49000001</v>
      </c>
      <c r="H62" s="10">
        <f>E62-F62</f>
        <v>1484185830.8700001</v>
      </c>
    </row>
    <row r="63" spans="1:8" x14ac:dyDescent="0.25">
      <c r="B63" t="s">
        <v>81</v>
      </c>
      <c r="C63" s="9">
        <v>53809069.350000001</v>
      </c>
      <c r="D63" s="9">
        <f>E63-C63</f>
        <v>2198613.6199999973</v>
      </c>
      <c r="E63" s="9">
        <f>56007608.5+74.47</f>
        <v>56007682.969999999</v>
      </c>
      <c r="F63" s="9">
        <v>21609962.570000004</v>
      </c>
      <c r="G63" s="9">
        <v>21609962.570000004</v>
      </c>
      <c r="H63" s="9">
        <f>E63-F63</f>
        <v>34397720.399999991</v>
      </c>
    </row>
    <row r="64" spans="1:8" x14ac:dyDescent="0.25">
      <c r="B64" t="s">
        <v>80</v>
      </c>
      <c r="C64" s="9">
        <v>3222155.12</v>
      </c>
      <c r="D64" s="9">
        <f>E64-C64</f>
        <v>720539.60000000009</v>
      </c>
      <c r="E64" s="9">
        <v>3942694.72</v>
      </c>
      <c r="F64" s="9">
        <v>1125868.8799999999</v>
      </c>
      <c r="G64" s="9">
        <v>1121040.48</v>
      </c>
      <c r="H64" s="9">
        <f>E64-F64</f>
        <v>2816825.8400000003</v>
      </c>
    </row>
    <row r="65" spans="1:8" x14ac:dyDescent="0.25">
      <c r="B65" t="s">
        <v>79</v>
      </c>
      <c r="C65" s="9">
        <v>11219961.67</v>
      </c>
      <c r="D65" s="9">
        <f>E65-C65</f>
        <v>-16329.599999999627</v>
      </c>
      <c r="E65" s="9">
        <v>11203632.07</v>
      </c>
      <c r="F65" s="9">
        <v>4711106.3000000007</v>
      </c>
      <c r="G65" s="9">
        <v>3662139.46</v>
      </c>
      <c r="H65" s="9">
        <f>E65-F65</f>
        <v>6492525.7699999996</v>
      </c>
    </row>
    <row r="66" spans="1:8" x14ac:dyDescent="0.25">
      <c r="B66" t="s">
        <v>78</v>
      </c>
      <c r="C66" s="9">
        <v>0</v>
      </c>
      <c r="D66" s="9">
        <f>E66-C66</f>
        <v>7355696.209999999</v>
      </c>
      <c r="E66" s="9">
        <v>7355696.209999999</v>
      </c>
      <c r="F66" s="9">
        <v>0</v>
      </c>
      <c r="G66" s="9">
        <v>0</v>
      </c>
      <c r="H66" s="9">
        <f>E66-F66</f>
        <v>7355696.209999999</v>
      </c>
    </row>
    <row r="67" spans="1:8" x14ac:dyDescent="0.25">
      <c r="B67" t="s">
        <v>4</v>
      </c>
      <c r="C67" s="9">
        <v>894544133</v>
      </c>
      <c r="D67" s="9">
        <f>E67-C67</f>
        <v>879553523.47000003</v>
      </c>
      <c r="E67" s="9">
        <v>1774097656.47</v>
      </c>
      <c r="F67" s="9">
        <v>340974593.81999999</v>
      </c>
      <c r="G67" s="9">
        <v>320656484.98000002</v>
      </c>
      <c r="H67" s="9">
        <f>E67-F67</f>
        <v>1433123062.6500001</v>
      </c>
    </row>
    <row r="68" spans="1:8" s="1" customFormat="1" x14ac:dyDescent="0.25">
      <c r="A68" s="1" t="s">
        <v>96</v>
      </c>
      <c r="C68" s="10">
        <v>90048051.830000013</v>
      </c>
      <c r="D68" s="10">
        <f>E68-C68</f>
        <v>40679066.780000001</v>
      </c>
      <c r="E68" s="10">
        <v>130727118.61000001</v>
      </c>
      <c r="F68" s="10">
        <v>27759837.229999997</v>
      </c>
      <c r="G68" s="10">
        <v>27478177.039999995</v>
      </c>
      <c r="H68" s="10">
        <f>E68-F68</f>
        <v>102967281.38000003</v>
      </c>
    </row>
    <row r="69" spans="1:8" x14ac:dyDescent="0.25">
      <c r="B69" t="s">
        <v>81</v>
      </c>
      <c r="C69" s="9">
        <v>54469401.07</v>
      </c>
      <c r="D69" s="9">
        <f>E69-C69</f>
        <v>3775209.7900000066</v>
      </c>
      <c r="E69" s="9">
        <f>58192001.27+52609.59</f>
        <v>58244610.860000007</v>
      </c>
      <c r="F69" s="9">
        <v>23884093.279999997</v>
      </c>
      <c r="G69" s="9">
        <v>23884093.279999997</v>
      </c>
      <c r="H69" s="9">
        <f>E69-F69</f>
        <v>34360517.580000013</v>
      </c>
    </row>
    <row r="70" spans="1:8" x14ac:dyDescent="0.25">
      <c r="B70" t="s">
        <v>80</v>
      </c>
      <c r="C70" s="9">
        <v>5428391</v>
      </c>
      <c r="D70" s="9">
        <f>E70-C70</f>
        <v>-388777.33999999985</v>
      </c>
      <c r="E70" s="9">
        <v>5039613.66</v>
      </c>
      <c r="F70" s="9">
        <v>950102.89000000013</v>
      </c>
      <c r="G70" s="9">
        <v>935335.27000000014</v>
      </c>
      <c r="H70" s="9">
        <f>E70-F70</f>
        <v>4089510.77</v>
      </c>
    </row>
    <row r="71" spans="1:8" x14ac:dyDescent="0.25">
      <c r="B71" t="s">
        <v>79</v>
      </c>
      <c r="C71" s="9">
        <v>25009206.760000005</v>
      </c>
      <c r="D71" s="9">
        <f>E71-C71</f>
        <v>-6370414.4499999955</v>
      </c>
      <c r="E71" s="9">
        <v>18638792.31000001</v>
      </c>
      <c r="F71" s="9">
        <v>2021822.47</v>
      </c>
      <c r="G71" s="9">
        <v>1754929.9000000001</v>
      </c>
      <c r="H71" s="9">
        <f>E71-F71</f>
        <v>16616969.840000009</v>
      </c>
    </row>
    <row r="72" spans="1:8" x14ac:dyDescent="0.25">
      <c r="B72" t="s">
        <v>1</v>
      </c>
      <c r="C72" s="9">
        <v>5141053</v>
      </c>
      <c r="D72" s="9">
        <f>E72-C72</f>
        <v>1774593</v>
      </c>
      <c r="E72" s="9">
        <v>6915646</v>
      </c>
      <c r="F72" s="9">
        <v>800945.55</v>
      </c>
      <c r="G72" s="9">
        <v>800945.55</v>
      </c>
      <c r="H72" s="9">
        <f>E72-F72</f>
        <v>6114700.4500000002</v>
      </c>
    </row>
    <row r="73" spans="1:8" x14ac:dyDescent="0.25">
      <c r="B73" t="s">
        <v>78</v>
      </c>
      <c r="C73" s="9">
        <v>0</v>
      </c>
      <c r="D73" s="9">
        <f>E73-C73</f>
        <v>16488455.779999997</v>
      </c>
      <c r="E73" s="9">
        <v>16488455.779999997</v>
      </c>
      <c r="F73" s="9">
        <v>102873.04</v>
      </c>
      <c r="G73" s="9">
        <v>102873.04</v>
      </c>
      <c r="H73" s="9">
        <f>E73-F73</f>
        <v>16385582.739999998</v>
      </c>
    </row>
    <row r="74" spans="1:8" x14ac:dyDescent="0.25">
      <c r="B74" t="s">
        <v>4</v>
      </c>
      <c r="C74" s="9">
        <v>0</v>
      </c>
      <c r="D74" s="9">
        <f>E74-C74</f>
        <v>25400000</v>
      </c>
      <c r="E74" s="9">
        <v>25400000</v>
      </c>
      <c r="F74" s="9">
        <v>0</v>
      </c>
      <c r="G74" s="9">
        <v>0</v>
      </c>
      <c r="H74" s="9">
        <f>E74-F74</f>
        <v>25400000</v>
      </c>
    </row>
    <row r="75" spans="1:8" s="1" customFormat="1" x14ac:dyDescent="0.25">
      <c r="A75" s="1" t="s">
        <v>95</v>
      </c>
      <c r="C75" s="10">
        <v>378984536.93000001</v>
      </c>
      <c r="D75" s="10">
        <f>E75-C75</f>
        <v>13504062.339999974</v>
      </c>
      <c r="E75" s="10">
        <v>392488599.26999998</v>
      </c>
      <c r="F75" s="10">
        <v>138702930.28</v>
      </c>
      <c r="G75" s="10">
        <v>137495427.86000001</v>
      </c>
      <c r="H75" s="10">
        <f>E75-F75</f>
        <v>253785668.98999998</v>
      </c>
    </row>
    <row r="76" spans="1:8" x14ac:dyDescent="0.25">
      <c r="B76" t="s">
        <v>81</v>
      </c>
      <c r="C76" s="9">
        <v>114470997.92999999</v>
      </c>
      <c r="D76" s="9">
        <f>E76-C76</f>
        <v>4856704.700000003</v>
      </c>
      <c r="E76" s="9">
        <f>119300258.27+27444.36</f>
        <v>119327702.63</v>
      </c>
      <c r="F76" s="9">
        <v>49023072.719999999</v>
      </c>
      <c r="G76" s="9">
        <v>49023072.719999999</v>
      </c>
      <c r="H76" s="9">
        <f>E76-F76</f>
        <v>70304629.909999996</v>
      </c>
    </row>
    <row r="77" spans="1:8" x14ac:dyDescent="0.25">
      <c r="B77" t="s">
        <v>80</v>
      </c>
      <c r="C77" s="9">
        <v>36582852</v>
      </c>
      <c r="D77" s="9">
        <f>E77-C77</f>
        <v>759658.8900000006</v>
      </c>
      <c r="E77" s="9">
        <v>37342510.890000001</v>
      </c>
      <c r="F77" s="9">
        <v>11104614.120000001</v>
      </c>
      <c r="G77" s="9">
        <v>10666190.5</v>
      </c>
      <c r="H77" s="9">
        <f>E77-F77</f>
        <v>26237896.77</v>
      </c>
    </row>
    <row r="78" spans="1:8" x14ac:dyDescent="0.25">
      <c r="B78" t="s">
        <v>79</v>
      </c>
      <c r="C78" s="9">
        <v>28107201</v>
      </c>
      <c r="D78" s="9">
        <f>E78-C78</f>
        <v>1591215.9499999993</v>
      </c>
      <c r="E78" s="9">
        <v>29698416.949999999</v>
      </c>
      <c r="F78" s="9">
        <v>8879031.7800000012</v>
      </c>
      <c r="G78" s="9">
        <v>8109952.9800000014</v>
      </c>
      <c r="H78" s="9">
        <f>E78-F78</f>
        <v>20819385.169999998</v>
      </c>
    </row>
    <row r="79" spans="1:8" x14ac:dyDescent="0.25">
      <c r="B79" t="s">
        <v>1</v>
      </c>
      <c r="C79" s="9">
        <v>199823486</v>
      </c>
      <c r="D79" s="9">
        <f>E79-C79</f>
        <v>1137212.7999999821</v>
      </c>
      <c r="E79" s="9">
        <v>200960698.79999998</v>
      </c>
      <c r="F79" s="9">
        <v>69536943.659999996</v>
      </c>
      <c r="G79" s="9">
        <v>69536943.659999996</v>
      </c>
      <c r="H79" s="9">
        <f>E79-F79</f>
        <v>131423755.13999999</v>
      </c>
    </row>
    <row r="80" spans="1:8" x14ac:dyDescent="0.25">
      <c r="B80" t="s">
        <v>78</v>
      </c>
      <c r="C80" s="9">
        <v>0</v>
      </c>
      <c r="D80" s="9">
        <f>E80-C80</f>
        <v>1569760</v>
      </c>
      <c r="E80" s="9">
        <v>1569760</v>
      </c>
      <c r="F80" s="9">
        <v>159268</v>
      </c>
      <c r="G80" s="9">
        <v>159268</v>
      </c>
      <c r="H80" s="9">
        <f>E80-F80</f>
        <v>1410492</v>
      </c>
    </row>
    <row r="81" spans="1:8" x14ac:dyDescent="0.25">
      <c r="B81" t="s">
        <v>4</v>
      </c>
      <c r="C81" s="9">
        <v>0</v>
      </c>
      <c r="D81" s="9">
        <f>E81-C81</f>
        <v>3589510</v>
      </c>
      <c r="E81" s="9">
        <v>3589510</v>
      </c>
      <c r="F81" s="9">
        <v>0</v>
      </c>
      <c r="G81" s="9">
        <v>0</v>
      </c>
      <c r="H81" s="9">
        <f>E81-F81</f>
        <v>3589510</v>
      </c>
    </row>
    <row r="82" spans="1:8" s="1" customFormat="1" x14ac:dyDescent="0.25">
      <c r="A82" s="1" t="s">
        <v>94</v>
      </c>
      <c r="C82" s="10">
        <v>62759331.719999999</v>
      </c>
      <c r="D82" s="10">
        <f>E82-C82</f>
        <v>-13926935.43999999</v>
      </c>
      <c r="E82" s="10">
        <v>48832396.280000009</v>
      </c>
      <c r="F82" s="10">
        <v>13929912.519999998</v>
      </c>
      <c r="G82" s="10">
        <v>13766267.449999999</v>
      </c>
      <c r="H82" s="10">
        <f>E82-F82</f>
        <v>34902483.760000013</v>
      </c>
    </row>
    <row r="83" spans="1:8" x14ac:dyDescent="0.25">
      <c r="B83" t="s">
        <v>81</v>
      </c>
      <c r="C83" s="9">
        <v>34926885.109999999</v>
      </c>
      <c r="D83" s="9">
        <f>E83-C83</f>
        <v>1023629.5600000024</v>
      </c>
      <c r="E83" s="9">
        <f>35800247.07+150267.6</f>
        <v>35950514.670000002</v>
      </c>
      <c r="F83" s="9">
        <v>12079065.989999998</v>
      </c>
      <c r="G83" s="9">
        <v>12079065.989999998</v>
      </c>
      <c r="H83" s="9">
        <f>E83-F83</f>
        <v>23871448.680000003</v>
      </c>
    </row>
    <row r="84" spans="1:8" x14ac:dyDescent="0.25">
      <c r="B84" t="s">
        <v>80</v>
      </c>
      <c r="C84" s="9">
        <v>2657920.9300000006</v>
      </c>
      <c r="D84" s="9">
        <f>E84-C84</f>
        <v>10566.799999999814</v>
      </c>
      <c r="E84" s="9">
        <v>2668487.7300000004</v>
      </c>
      <c r="F84" s="9">
        <v>294294.27999999997</v>
      </c>
      <c r="G84" s="9">
        <v>267701.20999999996</v>
      </c>
      <c r="H84" s="9">
        <f>E84-F84</f>
        <v>2374193.4500000007</v>
      </c>
    </row>
    <row r="85" spans="1:8" x14ac:dyDescent="0.25">
      <c r="B85" t="s">
        <v>79</v>
      </c>
      <c r="C85" s="9">
        <v>10174525.68</v>
      </c>
      <c r="D85" s="9">
        <f>E85-C85</f>
        <v>-34718</v>
      </c>
      <c r="E85" s="9">
        <v>10139807.68</v>
      </c>
      <c r="F85" s="9">
        <v>1556552.25</v>
      </c>
      <c r="G85" s="9">
        <v>1419500.25</v>
      </c>
      <c r="H85" s="9">
        <f>E85-F85</f>
        <v>8583255.4299999997</v>
      </c>
    </row>
    <row r="86" spans="1:8" x14ac:dyDescent="0.25">
      <c r="B86" t="s">
        <v>78</v>
      </c>
      <c r="C86" s="9">
        <v>0</v>
      </c>
      <c r="D86" s="9">
        <f>E86-C86</f>
        <v>24151.200000000001</v>
      </c>
      <c r="E86" s="9">
        <v>24151.200000000001</v>
      </c>
      <c r="F86" s="9">
        <v>0</v>
      </c>
      <c r="G86" s="9">
        <v>0</v>
      </c>
      <c r="H86" s="9">
        <f>E86-F86</f>
        <v>24151.200000000001</v>
      </c>
    </row>
    <row r="87" spans="1:8" x14ac:dyDescent="0.25">
      <c r="B87" t="s">
        <v>4</v>
      </c>
      <c r="C87" s="9">
        <v>15000000</v>
      </c>
      <c r="D87" s="9">
        <f>E87-C87</f>
        <v>-14950565</v>
      </c>
      <c r="E87" s="9">
        <v>49435</v>
      </c>
      <c r="F87" s="9">
        <v>0</v>
      </c>
      <c r="G87" s="9">
        <v>0</v>
      </c>
      <c r="H87" s="9">
        <f>E87-F87</f>
        <v>49435</v>
      </c>
    </row>
    <row r="88" spans="1:8" s="1" customFormat="1" x14ac:dyDescent="0.25">
      <c r="A88" s="1" t="s">
        <v>93</v>
      </c>
      <c r="C88" s="10">
        <v>96163526.379999995</v>
      </c>
      <c r="D88" s="10">
        <f>E88-C88</f>
        <v>2718079.3900000006</v>
      </c>
      <c r="E88" s="10">
        <v>98881605.769999996</v>
      </c>
      <c r="F88" s="10">
        <v>29466662.430000003</v>
      </c>
      <c r="G88" s="10">
        <v>29181395.130000003</v>
      </c>
      <c r="H88" s="10">
        <f>E88-F88</f>
        <v>69414943.339999989</v>
      </c>
    </row>
    <row r="89" spans="1:8" x14ac:dyDescent="0.25">
      <c r="B89" t="s">
        <v>81</v>
      </c>
      <c r="C89" s="9">
        <v>62271695.43</v>
      </c>
      <c r="D89" s="9">
        <f>E89-C89</f>
        <v>3204782.8099999949</v>
      </c>
      <c r="E89" s="9">
        <v>65476478.239999995</v>
      </c>
      <c r="F89" s="9">
        <v>23339551.77</v>
      </c>
      <c r="G89" s="9">
        <v>23339551.77</v>
      </c>
      <c r="H89" s="9">
        <f>E89-F89</f>
        <v>42136926.469999999</v>
      </c>
    </row>
    <row r="90" spans="1:8" x14ac:dyDescent="0.25">
      <c r="B90" t="s">
        <v>80</v>
      </c>
      <c r="C90" s="9">
        <v>1724606</v>
      </c>
      <c r="D90" s="9">
        <f>E90-C90</f>
        <v>19990.799999999814</v>
      </c>
      <c r="E90" s="9">
        <v>1744596.7999999998</v>
      </c>
      <c r="F90" s="9">
        <v>344815.82000000007</v>
      </c>
      <c r="G90" s="9">
        <v>327842.70000000007</v>
      </c>
      <c r="H90" s="9">
        <f>E90-F90</f>
        <v>1399780.9799999997</v>
      </c>
    </row>
    <row r="91" spans="1:8" x14ac:dyDescent="0.25">
      <c r="B91" t="s">
        <v>79</v>
      </c>
      <c r="C91" s="9">
        <v>21060953.279999997</v>
      </c>
      <c r="D91" s="9">
        <f>E91-C91</f>
        <v>-1088911.1900000013</v>
      </c>
      <c r="E91" s="9">
        <v>19972042.089999996</v>
      </c>
      <c r="F91" s="9">
        <v>2717027.4700000007</v>
      </c>
      <c r="G91" s="9">
        <v>2497944.0600000005</v>
      </c>
      <c r="H91" s="9">
        <f>E91-F91</f>
        <v>17255014.619999997</v>
      </c>
    </row>
    <row r="92" spans="1:8" x14ac:dyDescent="0.25">
      <c r="B92" t="s">
        <v>1</v>
      </c>
      <c r="C92" s="9">
        <v>5320611.67</v>
      </c>
      <c r="D92" s="9">
        <f>E92-C92</f>
        <v>543755.76999999955</v>
      </c>
      <c r="E92" s="9">
        <v>5864367.4399999995</v>
      </c>
      <c r="F92" s="9">
        <v>2957691.2600000002</v>
      </c>
      <c r="G92" s="9">
        <v>2957691.2600000002</v>
      </c>
      <c r="H92" s="9">
        <f>E92-F92</f>
        <v>2906676.1799999992</v>
      </c>
    </row>
    <row r="93" spans="1:8" x14ac:dyDescent="0.25">
      <c r="B93" t="s">
        <v>78</v>
      </c>
      <c r="C93" s="9">
        <v>5785660</v>
      </c>
      <c r="D93" s="9">
        <f>E93-C93</f>
        <v>38461.200000000186</v>
      </c>
      <c r="E93" s="9">
        <v>5824121.2000000002</v>
      </c>
      <c r="F93" s="9">
        <v>107576.10999999999</v>
      </c>
      <c r="G93" s="9">
        <v>58365.34</v>
      </c>
      <c r="H93" s="9">
        <f>E93-F93</f>
        <v>5716545.0899999999</v>
      </c>
    </row>
    <row r="94" spans="1:8" s="1" customFormat="1" x14ac:dyDescent="0.25">
      <c r="A94" s="1" t="s">
        <v>92</v>
      </c>
      <c r="C94" s="10">
        <v>4258779328.1400003</v>
      </c>
      <c r="D94" s="10">
        <f>E94-C94</f>
        <v>372010213.43000031</v>
      </c>
      <c r="E94" s="10">
        <v>4630789541.5700006</v>
      </c>
      <c r="F94" s="10">
        <v>1741678859.2999997</v>
      </c>
      <c r="G94" s="10">
        <v>1706661323.1699998</v>
      </c>
      <c r="H94" s="10">
        <f>E94-F94</f>
        <v>2889110682.2700009</v>
      </c>
    </row>
    <row r="95" spans="1:8" x14ac:dyDescent="0.25">
      <c r="B95" t="s">
        <v>81</v>
      </c>
      <c r="C95" s="9">
        <v>2730794643.3500004</v>
      </c>
      <c r="D95" s="9">
        <f>E95-C95</f>
        <v>138600381.15999985</v>
      </c>
      <c r="E95" s="9">
        <f>2868230218.69+1164805.82</f>
        <v>2869395024.5100002</v>
      </c>
      <c r="F95" s="9">
        <v>1205596513.9300001</v>
      </c>
      <c r="G95" s="9">
        <v>1205596513.9300001</v>
      </c>
      <c r="H95" s="9">
        <f>E95-F95</f>
        <v>1663798510.5800002</v>
      </c>
    </row>
    <row r="96" spans="1:8" x14ac:dyDescent="0.25">
      <c r="B96" t="s">
        <v>80</v>
      </c>
      <c r="C96" s="9">
        <v>719178130.63000011</v>
      </c>
      <c r="D96" s="9">
        <f>E96-C96</f>
        <v>1981092.4500000477</v>
      </c>
      <c r="E96" s="9">
        <v>721159223.08000016</v>
      </c>
      <c r="F96" s="9">
        <v>242634051.60999992</v>
      </c>
      <c r="G96" s="9">
        <v>239351663.32999989</v>
      </c>
      <c r="H96" s="9">
        <f>E96-F96</f>
        <v>478525171.47000027</v>
      </c>
    </row>
    <row r="97" spans="1:8" x14ac:dyDescent="0.25">
      <c r="B97" t="s">
        <v>79</v>
      </c>
      <c r="C97" s="9">
        <v>665679799.15999985</v>
      </c>
      <c r="D97" s="9">
        <f>E97-C97</f>
        <v>77020475.579999924</v>
      </c>
      <c r="E97" s="9">
        <v>742700274.73999977</v>
      </c>
      <c r="F97" s="9">
        <v>236462940.57999998</v>
      </c>
      <c r="G97" s="9">
        <v>204909327.30000007</v>
      </c>
      <c r="H97" s="9">
        <f>E97-F97</f>
        <v>506237334.15999979</v>
      </c>
    </row>
    <row r="98" spans="1:8" x14ac:dyDescent="0.25">
      <c r="B98" t="s">
        <v>1</v>
      </c>
      <c r="C98" s="9">
        <v>39645500</v>
      </c>
      <c r="D98" s="9">
        <f>E98-C98</f>
        <v>-936024.5</v>
      </c>
      <c r="E98" s="9">
        <v>38709475.5</v>
      </c>
      <c r="F98" s="9">
        <v>7859781.3700000001</v>
      </c>
      <c r="G98" s="9">
        <v>7767926.0099999998</v>
      </c>
      <c r="H98" s="9">
        <f>E98-F98</f>
        <v>30849694.129999999</v>
      </c>
    </row>
    <row r="99" spans="1:8" x14ac:dyDescent="0.25">
      <c r="B99" t="s">
        <v>78</v>
      </c>
      <c r="C99" s="9">
        <v>7279200</v>
      </c>
      <c r="D99" s="9">
        <f>E99-C99</f>
        <v>96808360.529999986</v>
      </c>
      <c r="E99" s="9">
        <v>104087560.52999999</v>
      </c>
      <c r="F99" s="9">
        <v>16601471.029999999</v>
      </c>
      <c r="G99" s="9">
        <v>16511791.82</v>
      </c>
      <c r="H99" s="9">
        <f>E99-F99</f>
        <v>87486089.499999985</v>
      </c>
    </row>
    <row r="100" spans="1:8" x14ac:dyDescent="0.25">
      <c r="B100" t="s">
        <v>4</v>
      </c>
      <c r="C100" s="9">
        <v>96202055</v>
      </c>
      <c r="D100" s="9">
        <f>E100-C100</f>
        <v>58535928.210000038</v>
      </c>
      <c r="E100" s="9">
        <v>154737983.21000004</v>
      </c>
      <c r="F100" s="9">
        <v>32524100.780000001</v>
      </c>
      <c r="G100" s="9">
        <v>32524100.780000001</v>
      </c>
      <c r="H100" s="9">
        <f>E100-F100</f>
        <v>122213882.43000004</v>
      </c>
    </row>
    <row r="101" spans="1:8" s="1" customFormat="1" x14ac:dyDescent="0.25">
      <c r="A101" s="1" t="s">
        <v>91</v>
      </c>
      <c r="C101" s="10">
        <v>11395943.560000001</v>
      </c>
      <c r="D101" s="10">
        <f>E101-C101</f>
        <v>223667.03999999724</v>
      </c>
      <c r="E101" s="10">
        <v>11619610.599999998</v>
      </c>
      <c r="F101" s="10">
        <v>3347372.1600000006</v>
      </c>
      <c r="G101" s="10">
        <v>3276408.4700000007</v>
      </c>
      <c r="H101" s="10">
        <f>E101-F101</f>
        <v>8272238.4399999976</v>
      </c>
    </row>
    <row r="102" spans="1:8" x14ac:dyDescent="0.25">
      <c r="B102" t="s">
        <v>81</v>
      </c>
      <c r="C102" s="9">
        <v>9213638</v>
      </c>
      <c r="D102" s="9">
        <f>E102-C102</f>
        <v>223667.03999999724</v>
      </c>
      <c r="E102" s="9">
        <v>9437305.0399999972</v>
      </c>
      <c r="F102" s="9">
        <v>2898705.3900000006</v>
      </c>
      <c r="G102" s="9">
        <v>2898705.3900000006</v>
      </c>
      <c r="H102" s="9">
        <f>E102-F102</f>
        <v>6538599.6499999966</v>
      </c>
    </row>
    <row r="103" spans="1:8" x14ac:dyDescent="0.25">
      <c r="B103" t="s">
        <v>80</v>
      </c>
      <c r="C103" s="9">
        <v>253450</v>
      </c>
      <c r="D103" s="9">
        <f>E103-C103</f>
        <v>0</v>
      </c>
      <c r="E103" s="9">
        <v>253450</v>
      </c>
      <c r="F103" s="9">
        <v>46757.869999999995</v>
      </c>
      <c r="G103" s="9">
        <v>43633.869999999995</v>
      </c>
      <c r="H103" s="9">
        <f>E103-F103</f>
        <v>206692.13</v>
      </c>
    </row>
    <row r="104" spans="1:8" x14ac:dyDescent="0.25">
      <c r="B104" t="s">
        <v>79</v>
      </c>
      <c r="C104" s="9">
        <v>1928855.56</v>
      </c>
      <c r="D104" s="9">
        <f>E104-C104</f>
        <v>-8500</v>
      </c>
      <c r="E104" s="9">
        <v>1920355.56</v>
      </c>
      <c r="F104" s="9">
        <v>395562.54000000004</v>
      </c>
      <c r="G104" s="9">
        <v>327722.84999999998</v>
      </c>
      <c r="H104" s="9">
        <f>E104-F104</f>
        <v>1524793.02</v>
      </c>
    </row>
    <row r="105" spans="1:8" x14ac:dyDescent="0.25">
      <c r="B105" t="s">
        <v>78</v>
      </c>
      <c r="C105" s="9">
        <v>0</v>
      </c>
      <c r="D105" s="9">
        <f>E105-C105</f>
        <v>8500</v>
      </c>
      <c r="E105" s="9">
        <v>8500</v>
      </c>
      <c r="F105" s="9">
        <v>6346.36</v>
      </c>
      <c r="G105" s="9">
        <v>6346.36</v>
      </c>
      <c r="H105" s="9">
        <f>E105-F105</f>
        <v>2153.6400000000003</v>
      </c>
    </row>
    <row r="106" spans="1:8" s="1" customFormat="1" x14ac:dyDescent="0.25">
      <c r="A106" s="1" t="s">
        <v>90</v>
      </c>
      <c r="C106" s="10">
        <v>239995892.73999998</v>
      </c>
      <c r="D106" s="10">
        <f>E106-C106</f>
        <v>120646359.97000006</v>
      </c>
      <c r="E106" s="10">
        <v>360642252.71000004</v>
      </c>
      <c r="F106" s="10">
        <v>39745801.68999999</v>
      </c>
      <c r="G106" s="10">
        <v>35135829.109999999</v>
      </c>
      <c r="H106" s="10">
        <f>E106-F106</f>
        <v>320896451.02000004</v>
      </c>
    </row>
    <row r="107" spans="1:8" x14ac:dyDescent="0.25">
      <c r="B107" t="s">
        <v>81</v>
      </c>
      <c r="C107" s="9">
        <v>32976834.289999995</v>
      </c>
      <c r="D107" s="9">
        <f>E107-C107</f>
        <v>1737910.7600000016</v>
      </c>
      <c r="E107" s="9">
        <f>34680212.18+34532.87</f>
        <v>34714745.049999997</v>
      </c>
      <c r="F107" s="9">
        <v>14911339.720000001</v>
      </c>
      <c r="G107" s="9">
        <v>14911339.720000001</v>
      </c>
      <c r="H107" s="9">
        <f>E107-F107</f>
        <v>19803405.329999998</v>
      </c>
    </row>
    <row r="108" spans="1:8" x14ac:dyDescent="0.25">
      <c r="B108" t="s">
        <v>80</v>
      </c>
      <c r="C108" s="9">
        <v>1872710</v>
      </c>
      <c r="D108" s="9">
        <f>E108-C108</f>
        <v>18200.350000000093</v>
      </c>
      <c r="E108" s="9">
        <v>1890910.35</v>
      </c>
      <c r="F108" s="9">
        <v>279243.97000000003</v>
      </c>
      <c r="G108" s="9">
        <v>260118</v>
      </c>
      <c r="H108" s="9">
        <f>E108-F108</f>
        <v>1611666.3800000001</v>
      </c>
    </row>
    <row r="109" spans="1:8" x14ac:dyDescent="0.25">
      <c r="B109" t="s">
        <v>79</v>
      </c>
      <c r="C109" s="9">
        <v>205146348.44999999</v>
      </c>
      <c r="D109" s="9">
        <f>E109-C109</f>
        <v>-5895975.349999994</v>
      </c>
      <c r="E109" s="9">
        <v>199250373.09999999</v>
      </c>
      <c r="F109" s="9">
        <v>19033402.409999996</v>
      </c>
      <c r="G109" s="9">
        <v>15703767.899999999</v>
      </c>
      <c r="H109" s="9">
        <f>E109-F109</f>
        <v>180216970.69</v>
      </c>
    </row>
    <row r="110" spans="1:8" x14ac:dyDescent="0.25">
      <c r="B110" t="s">
        <v>1</v>
      </c>
      <c r="C110" s="9">
        <v>0</v>
      </c>
      <c r="D110" s="9">
        <f>E110-C110</f>
        <v>478737</v>
      </c>
      <c r="E110" s="9">
        <v>478737</v>
      </c>
      <c r="F110" s="9">
        <v>468214.08</v>
      </c>
      <c r="G110" s="9">
        <v>230431.72</v>
      </c>
      <c r="H110" s="9">
        <f>E110-F110</f>
        <v>10522.919999999984</v>
      </c>
    </row>
    <row r="111" spans="1:8" x14ac:dyDescent="0.25">
      <c r="B111" t="s">
        <v>78</v>
      </c>
      <c r="C111" s="9">
        <v>0</v>
      </c>
      <c r="D111" s="9">
        <f>E111-C111</f>
        <v>124307487.21000001</v>
      </c>
      <c r="E111" s="9">
        <v>124307487.21000001</v>
      </c>
      <c r="F111" s="9">
        <v>5053601.51</v>
      </c>
      <c r="G111" s="9">
        <v>4030171.77</v>
      </c>
      <c r="H111" s="9">
        <f>E111-F111</f>
        <v>119253885.7</v>
      </c>
    </row>
    <row r="112" spans="1:8" x14ac:dyDescent="0.25">
      <c r="B112" t="s">
        <v>4</v>
      </c>
      <c r="C112" s="9">
        <v>0</v>
      </c>
      <c r="D112" s="9">
        <f>E112-C112</f>
        <v>0</v>
      </c>
      <c r="E112" s="9">
        <v>0</v>
      </c>
      <c r="F112" s="9">
        <v>0</v>
      </c>
      <c r="G112" s="9">
        <v>0</v>
      </c>
      <c r="H112" s="9">
        <f>E112-F112</f>
        <v>0</v>
      </c>
    </row>
    <row r="113" spans="1:8" s="1" customFormat="1" x14ac:dyDescent="0.25">
      <c r="A113" s="1" t="s">
        <v>89</v>
      </c>
      <c r="C113" s="10">
        <v>46910729.549999997</v>
      </c>
      <c r="D113" s="10">
        <f>E113-C113</f>
        <v>-19552.54999999702</v>
      </c>
      <c r="E113" s="10">
        <v>46891177</v>
      </c>
      <c r="F113" s="10">
        <v>17348039.670000002</v>
      </c>
      <c r="G113" s="10">
        <v>16833514.260000002</v>
      </c>
      <c r="H113" s="10">
        <f>E113-F113</f>
        <v>29543137.329999998</v>
      </c>
    </row>
    <row r="114" spans="1:8" x14ac:dyDescent="0.25">
      <c r="B114" t="s">
        <v>81</v>
      </c>
      <c r="C114" s="9">
        <v>10197203.32</v>
      </c>
      <c r="D114" s="9">
        <f>E114-C114</f>
        <v>672124.8900000006</v>
      </c>
      <c r="E114" s="9">
        <v>10869328.210000001</v>
      </c>
      <c r="F114" s="9">
        <v>4519570.34</v>
      </c>
      <c r="G114" s="9">
        <v>4519570.34</v>
      </c>
      <c r="H114" s="9">
        <f>E114-F114</f>
        <v>6349757.870000001</v>
      </c>
    </row>
    <row r="115" spans="1:8" x14ac:dyDescent="0.25">
      <c r="B115" t="s">
        <v>80</v>
      </c>
      <c r="C115" s="9">
        <v>165000</v>
      </c>
      <c r="D115" s="9">
        <f>E115-C115</f>
        <v>0</v>
      </c>
      <c r="E115" s="9">
        <v>165000</v>
      </c>
      <c r="F115" s="9">
        <v>55610.48</v>
      </c>
      <c r="G115" s="9">
        <v>55610.48</v>
      </c>
      <c r="H115" s="9">
        <f>E115-F115</f>
        <v>109389.51999999999</v>
      </c>
    </row>
    <row r="116" spans="1:8" x14ac:dyDescent="0.25">
      <c r="B116" t="s">
        <v>79</v>
      </c>
      <c r="C116" s="9">
        <v>36548526.229999997</v>
      </c>
      <c r="D116" s="9">
        <f>E116-C116</f>
        <v>-691677.43999999762</v>
      </c>
      <c r="E116" s="9">
        <v>35856848.789999999</v>
      </c>
      <c r="F116" s="9">
        <v>12772858.85</v>
      </c>
      <c r="G116" s="9">
        <v>12258333.440000001</v>
      </c>
      <c r="H116" s="9">
        <f>E116-F116</f>
        <v>23083989.939999998</v>
      </c>
    </row>
    <row r="117" spans="1:8" x14ac:dyDescent="0.25">
      <c r="B117" t="s">
        <v>78</v>
      </c>
      <c r="C117" s="9">
        <v>0</v>
      </c>
      <c r="D117" s="9">
        <f>E117-C117</f>
        <v>0</v>
      </c>
      <c r="E117" s="9">
        <v>0</v>
      </c>
      <c r="F117" s="9">
        <v>0</v>
      </c>
      <c r="G117" s="9">
        <v>0</v>
      </c>
      <c r="H117" s="9">
        <f>E117-F117</f>
        <v>0</v>
      </c>
    </row>
    <row r="118" spans="1:8" s="1" customFormat="1" x14ac:dyDescent="0.25">
      <c r="A118" s="1" t="s">
        <v>88</v>
      </c>
      <c r="C118" s="10">
        <v>9110734.1899999995</v>
      </c>
      <c r="D118" s="10">
        <f>E118-C118</f>
        <v>136336.00999999978</v>
      </c>
      <c r="E118" s="10">
        <v>9247070.1999999993</v>
      </c>
      <c r="F118" s="10">
        <v>3348310.55</v>
      </c>
      <c r="G118" s="10">
        <v>2667087.6500000004</v>
      </c>
      <c r="H118" s="10">
        <f>E118-F118</f>
        <v>5898759.6499999994</v>
      </c>
    </row>
    <row r="119" spans="1:8" x14ac:dyDescent="0.25">
      <c r="B119" t="s">
        <v>81</v>
      </c>
      <c r="C119" s="9">
        <v>4957301.08</v>
      </c>
      <c r="D119" s="9">
        <f>E119-C119</f>
        <v>136336.00999999978</v>
      </c>
      <c r="E119" s="9">
        <v>5093637.09</v>
      </c>
      <c r="F119" s="9">
        <v>1908544.1900000002</v>
      </c>
      <c r="G119" s="9">
        <v>1908544.1900000002</v>
      </c>
      <c r="H119" s="9">
        <f>E119-F119</f>
        <v>3185092.8999999994</v>
      </c>
    </row>
    <row r="120" spans="1:8" x14ac:dyDescent="0.25">
      <c r="B120" t="s">
        <v>80</v>
      </c>
      <c r="C120" s="9">
        <v>521416</v>
      </c>
      <c r="D120" s="9">
        <f>E120-C120</f>
        <v>0</v>
      </c>
      <c r="E120" s="9">
        <v>521416</v>
      </c>
      <c r="F120" s="9">
        <v>901.67</v>
      </c>
      <c r="G120" s="9">
        <v>901.67</v>
      </c>
      <c r="H120" s="9">
        <f>E120-F120</f>
        <v>520514.33</v>
      </c>
    </row>
    <row r="121" spans="1:8" x14ac:dyDescent="0.25">
      <c r="B121" t="s">
        <v>79</v>
      </c>
      <c r="C121" s="9">
        <v>3632017.11</v>
      </c>
      <c r="D121" s="9">
        <f>E121-C121</f>
        <v>0</v>
      </c>
      <c r="E121" s="9">
        <v>3632017.11</v>
      </c>
      <c r="F121" s="9">
        <v>1438864.69</v>
      </c>
      <c r="G121" s="9">
        <v>757641.79</v>
      </c>
      <c r="H121" s="9">
        <f>E121-F121</f>
        <v>2193152.42</v>
      </c>
    </row>
    <row r="122" spans="1:8" s="1" customFormat="1" x14ac:dyDescent="0.25">
      <c r="A122" s="1" t="s">
        <v>87</v>
      </c>
      <c r="C122" s="10">
        <v>20734155.049999997</v>
      </c>
      <c r="D122" s="10">
        <f>E122-C122</f>
        <v>3540849.8599999994</v>
      </c>
      <c r="E122" s="10">
        <v>24275004.909999996</v>
      </c>
      <c r="F122" s="10">
        <v>7691649.9900000012</v>
      </c>
      <c r="G122" s="10">
        <v>7612711.6900000013</v>
      </c>
      <c r="H122" s="10">
        <f>E122-F122</f>
        <v>16583354.919999994</v>
      </c>
    </row>
    <row r="123" spans="1:8" x14ac:dyDescent="0.25">
      <c r="B123" t="s">
        <v>81</v>
      </c>
      <c r="C123" s="9">
        <v>14833777.079999998</v>
      </c>
      <c r="D123" s="9">
        <f>E123-C123</f>
        <v>540849.8599999994</v>
      </c>
      <c r="E123" s="9">
        <v>15374626.939999998</v>
      </c>
      <c r="F123" s="9">
        <v>5976389.9200000009</v>
      </c>
      <c r="G123" s="9">
        <v>5976389.9200000009</v>
      </c>
      <c r="H123" s="9">
        <f>E123-F123</f>
        <v>9398237.0199999958</v>
      </c>
    </row>
    <row r="124" spans="1:8" x14ac:dyDescent="0.25">
      <c r="B124" t="s">
        <v>80</v>
      </c>
      <c r="C124" s="9">
        <v>1520000</v>
      </c>
      <c r="D124" s="9">
        <f>E124-C124</f>
        <v>-19175</v>
      </c>
      <c r="E124" s="9">
        <v>1500825</v>
      </c>
      <c r="F124" s="9">
        <v>357441.19</v>
      </c>
      <c r="G124" s="9">
        <v>346201.94999999995</v>
      </c>
      <c r="H124" s="9">
        <f>E124-F124</f>
        <v>1143383.81</v>
      </c>
    </row>
    <row r="125" spans="1:8" x14ac:dyDescent="0.25">
      <c r="B125" t="s">
        <v>79</v>
      </c>
      <c r="C125" s="9">
        <v>4380377.97</v>
      </c>
      <c r="D125" s="9">
        <f>E125-C125</f>
        <v>3019175</v>
      </c>
      <c r="E125" s="9">
        <v>7399552.9699999997</v>
      </c>
      <c r="F125" s="9">
        <v>1357818.8799999999</v>
      </c>
      <c r="G125" s="9">
        <v>1290119.8199999998</v>
      </c>
      <c r="H125" s="9">
        <f>E125-F125</f>
        <v>6041734.0899999999</v>
      </c>
    </row>
    <row r="126" spans="1:8" s="1" customFormat="1" x14ac:dyDescent="0.25">
      <c r="A126" s="1" t="s">
        <v>86</v>
      </c>
      <c r="C126" s="10">
        <v>2431742424.3599992</v>
      </c>
      <c r="D126" s="10">
        <f>E126-C126</f>
        <v>0</v>
      </c>
      <c r="E126" s="10">
        <v>2431742424.3599987</v>
      </c>
      <c r="F126" s="10">
        <v>1301479831.7400002</v>
      </c>
      <c r="G126" s="10">
        <v>1312958570.2000003</v>
      </c>
      <c r="H126" s="10">
        <f>E126-F126</f>
        <v>1130262592.6199985</v>
      </c>
    </row>
    <row r="127" spans="1:8" x14ac:dyDescent="0.25">
      <c r="B127" t="s">
        <v>86</v>
      </c>
      <c r="C127" s="9">
        <v>2431742424.3599992</v>
      </c>
      <c r="D127" s="9">
        <f>E127-C127</f>
        <v>0</v>
      </c>
      <c r="E127" s="9">
        <v>2431742424.3599987</v>
      </c>
      <c r="F127" s="9">
        <v>1301479831.7400002</v>
      </c>
      <c r="G127" s="9">
        <v>1312958570.2000003</v>
      </c>
      <c r="H127" s="9">
        <f>E127-F127</f>
        <v>1130262592.6199985</v>
      </c>
    </row>
    <row r="128" spans="1:8" s="1" customFormat="1" x14ac:dyDescent="0.25">
      <c r="A128" s="1" t="s">
        <v>85</v>
      </c>
      <c r="C128" s="10">
        <v>17925138.380000003</v>
      </c>
      <c r="D128" s="10">
        <f>E128-C128</f>
        <v>213127.05000000075</v>
      </c>
      <c r="E128" s="10">
        <v>18138265.430000003</v>
      </c>
      <c r="F128" s="10">
        <v>3786659.85</v>
      </c>
      <c r="G128" s="10">
        <v>3782371.97</v>
      </c>
      <c r="H128" s="10">
        <f>E128-F128</f>
        <v>14351605.580000004</v>
      </c>
    </row>
    <row r="129" spans="1:8" x14ac:dyDescent="0.25">
      <c r="B129" t="s">
        <v>81</v>
      </c>
      <c r="C129" s="9">
        <v>8937128.6500000004</v>
      </c>
      <c r="D129" s="9">
        <f>E129-C129</f>
        <v>213127.05000000261</v>
      </c>
      <c r="E129" s="9">
        <v>9150255.700000003</v>
      </c>
      <c r="F129" s="9">
        <v>3413830.04</v>
      </c>
      <c r="G129" s="9">
        <v>3413830.04</v>
      </c>
      <c r="H129" s="9">
        <f>E129-F129</f>
        <v>5736425.6600000029</v>
      </c>
    </row>
    <row r="130" spans="1:8" x14ac:dyDescent="0.25">
      <c r="B130" t="s">
        <v>80</v>
      </c>
      <c r="C130" s="9">
        <v>1525000</v>
      </c>
      <c r="D130" s="9">
        <f>E130-C130</f>
        <v>34100</v>
      </c>
      <c r="E130" s="9">
        <v>1559100</v>
      </c>
      <c r="F130" s="9">
        <v>60440.17</v>
      </c>
      <c r="G130" s="9">
        <v>60440.17</v>
      </c>
      <c r="H130" s="9">
        <f>E130-F130</f>
        <v>1498659.83</v>
      </c>
    </row>
    <row r="131" spans="1:8" x14ac:dyDescent="0.25">
      <c r="B131" t="s">
        <v>79</v>
      </c>
      <c r="C131" s="9">
        <v>7463009.7300000004</v>
      </c>
      <c r="D131" s="9">
        <f>E131-C131</f>
        <v>-228400</v>
      </c>
      <c r="E131" s="9">
        <v>7234609.7300000004</v>
      </c>
      <c r="F131" s="9">
        <v>265676.44</v>
      </c>
      <c r="G131" s="9">
        <v>261388.55999999997</v>
      </c>
      <c r="H131" s="9">
        <f>E131-F131</f>
        <v>6968933.29</v>
      </c>
    </row>
    <row r="132" spans="1:8" x14ac:dyDescent="0.25">
      <c r="B132" t="s">
        <v>78</v>
      </c>
      <c r="C132" s="9">
        <v>0</v>
      </c>
      <c r="D132" s="9">
        <f>E132-C132</f>
        <v>194300</v>
      </c>
      <c r="E132" s="9">
        <v>194300</v>
      </c>
      <c r="F132" s="9">
        <v>46713.2</v>
      </c>
      <c r="G132" s="9">
        <v>46713.2</v>
      </c>
      <c r="H132" s="9">
        <f>E132-F132</f>
        <v>147586.79999999999</v>
      </c>
    </row>
    <row r="133" spans="1:8" s="1" customFormat="1" x14ac:dyDescent="0.25">
      <c r="A133" s="1" t="s">
        <v>84</v>
      </c>
      <c r="C133" s="10">
        <v>23235603.690000001</v>
      </c>
      <c r="D133" s="10">
        <f>E133-C133</f>
        <v>419421.94000000134</v>
      </c>
      <c r="E133" s="10">
        <v>23655025.630000003</v>
      </c>
      <c r="F133" s="10">
        <v>8063895.3300000001</v>
      </c>
      <c r="G133" s="10">
        <v>7840214.9000000004</v>
      </c>
      <c r="H133" s="10">
        <f>E133-F133</f>
        <v>15591130.300000003</v>
      </c>
    </row>
    <row r="134" spans="1:8" x14ac:dyDescent="0.25">
      <c r="B134" t="s">
        <v>81</v>
      </c>
      <c r="C134" s="9">
        <v>17272794.690000001</v>
      </c>
      <c r="D134" s="9">
        <f>E134-C134</f>
        <v>419421.94000000134</v>
      </c>
      <c r="E134" s="9">
        <v>17692216.630000003</v>
      </c>
      <c r="F134" s="9">
        <v>6073372.8799999999</v>
      </c>
      <c r="G134" s="9">
        <v>6073372.8799999999</v>
      </c>
      <c r="H134" s="9">
        <f>E134-F134</f>
        <v>11618843.750000004</v>
      </c>
    </row>
    <row r="135" spans="1:8" x14ac:dyDescent="0.25">
      <c r="B135" t="s">
        <v>80</v>
      </c>
      <c r="C135" s="9">
        <v>539500</v>
      </c>
      <c r="D135" s="9">
        <f>E135-C135</f>
        <v>-35631.960000000021</v>
      </c>
      <c r="E135" s="9">
        <v>503868.04</v>
      </c>
      <c r="F135" s="9">
        <v>100877.62999999999</v>
      </c>
      <c r="G135" s="9">
        <v>99297.819999999978</v>
      </c>
      <c r="H135" s="9">
        <f>E135-F135</f>
        <v>402990.41</v>
      </c>
    </row>
    <row r="136" spans="1:8" x14ac:dyDescent="0.25">
      <c r="B136" t="s">
        <v>79</v>
      </c>
      <c r="C136" s="9">
        <v>5423309</v>
      </c>
      <c r="D136" s="9">
        <f>E136-C136</f>
        <v>-104416</v>
      </c>
      <c r="E136" s="9">
        <v>5318893</v>
      </c>
      <c r="F136" s="9">
        <v>1830780.62</v>
      </c>
      <c r="G136" s="9">
        <v>1618771.9999999998</v>
      </c>
      <c r="H136" s="9">
        <f>E136-F136</f>
        <v>3488112.38</v>
      </c>
    </row>
    <row r="137" spans="1:8" x14ac:dyDescent="0.25">
      <c r="B137" t="s">
        <v>78</v>
      </c>
      <c r="C137" s="9">
        <v>0</v>
      </c>
      <c r="D137" s="9">
        <f>E137-C137</f>
        <v>140047.96</v>
      </c>
      <c r="E137" s="9">
        <v>140047.96</v>
      </c>
      <c r="F137" s="9">
        <v>58864.2</v>
      </c>
      <c r="G137" s="9">
        <v>48772.2</v>
      </c>
      <c r="H137" s="9">
        <f>E137-F137</f>
        <v>81183.759999999995</v>
      </c>
    </row>
    <row r="138" spans="1:8" s="1" customFormat="1" x14ac:dyDescent="0.25">
      <c r="A138" s="1" t="s">
        <v>83</v>
      </c>
      <c r="C138" s="10">
        <v>141334838</v>
      </c>
      <c r="D138" s="10">
        <f>E138-C138</f>
        <v>23958980.019999981</v>
      </c>
      <c r="E138" s="10">
        <v>165293818.01999998</v>
      </c>
      <c r="F138" s="10">
        <v>41876640.180000007</v>
      </c>
      <c r="G138" s="10">
        <v>41217822.109999992</v>
      </c>
      <c r="H138" s="10">
        <f>E138-F138</f>
        <v>123417177.83999997</v>
      </c>
    </row>
    <row r="139" spans="1:8" x14ac:dyDescent="0.25">
      <c r="B139" t="s">
        <v>81</v>
      </c>
      <c r="C139" s="9">
        <v>46486887.310000002</v>
      </c>
      <c r="D139" s="9">
        <f>E139-C139</f>
        <v>13311278.019999996</v>
      </c>
      <c r="E139" s="9">
        <f>59773130.47+25034.86</f>
        <v>59798165.329999998</v>
      </c>
      <c r="F139" s="9">
        <v>14777595.48</v>
      </c>
      <c r="G139" s="9">
        <v>14777595.48</v>
      </c>
      <c r="H139" s="9">
        <f>E139-F139</f>
        <v>45020569.849999994</v>
      </c>
    </row>
    <row r="140" spans="1:8" x14ac:dyDescent="0.25">
      <c r="B140" t="s">
        <v>80</v>
      </c>
      <c r="C140" s="9">
        <v>66545600.210000001</v>
      </c>
      <c r="D140" s="9">
        <f>E140-C140</f>
        <v>-4890320.200000003</v>
      </c>
      <c r="E140" s="9">
        <v>61655280.009999998</v>
      </c>
      <c r="F140" s="9">
        <v>19574651.050000004</v>
      </c>
      <c r="G140" s="9">
        <v>19465146.399999999</v>
      </c>
      <c r="H140" s="9">
        <f>E140-F140</f>
        <v>42080628.959999993</v>
      </c>
    </row>
    <row r="141" spans="1:8" x14ac:dyDescent="0.25">
      <c r="B141" t="s">
        <v>79</v>
      </c>
      <c r="C141" s="9">
        <v>9526078.4800000004</v>
      </c>
      <c r="D141" s="9">
        <f>E141-C141</f>
        <v>3375678</v>
      </c>
      <c r="E141" s="9">
        <v>12901756.48</v>
      </c>
      <c r="F141" s="9">
        <v>5005358.2700000005</v>
      </c>
      <c r="G141" s="9">
        <v>4534159.8600000003</v>
      </c>
      <c r="H141" s="9">
        <f>E141-F141</f>
        <v>7896398.21</v>
      </c>
    </row>
    <row r="142" spans="1:8" x14ac:dyDescent="0.25">
      <c r="B142" t="s">
        <v>1</v>
      </c>
      <c r="C142" s="9">
        <v>18776272</v>
      </c>
      <c r="D142" s="9">
        <f>E142-C142</f>
        <v>11462344.200000003</v>
      </c>
      <c r="E142" s="9">
        <v>30238616.200000003</v>
      </c>
      <c r="F142" s="9">
        <v>2519035.38</v>
      </c>
      <c r="G142" s="9">
        <v>2440920.37</v>
      </c>
      <c r="H142" s="9">
        <f>E142-F142</f>
        <v>27719580.820000004</v>
      </c>
    </row>
    <row r="143" spans="1:8" x14ac:dyDescent="0.25">
      <c r="B143" t="s">
        <v>78</v>
      </c>
      <c r="C143" s="9">
        <v>0</v>
      </c>
      <c r="D143" s="9">
        <f>E143-C143</f>
        <v>700000</v>
      </c>
      <c r="E143" s="9">
        <v>700000</v>
      </c>
      <c r="F143" s="9">
        <v>0</v>
      </c>
      <c r="G143" s="9">
        <v>0</v>
      </c>
      <c r="H143" s="9">
        <f>E143-F143</f>
        <v>700000</v>
      </c>
    </row>
    <row r="144" spans="1:8" s="1" customFormat="1" x14ac:dyDescent="0.25">
      <c r="A144" s="1" t="s">
        <v>82</v>
      </c>
      <c r="C144" s="10">
        <v>75595389.719999999</v>
      </c>
      <c r="D144" s="10">
        <f>E144-C144</f>
        <v>403275.96000000834</v>
      </c>
      <c r="E144" s="10">
        <v>75998665.680000007</v>
      </c>
      <c r="F144" s="10">
        <v>8189146.0200000014</v>
      </c>
      <c r="G144" s="10">
        <v>6376487.370000001</v>
      </c>
      <c r="H144" s="10">
        <f>E144-F144</f>
        <v>67809519.660000011</v>
      </c>
    </row>
    <row r="145" spans="1:8" x14ac:dyDescent="0.25">
      <c r="B145" t="s">
        <v>81</v>
      </c>
      <c r="C145" s="9">
        <v>12165246.4</v>
      </c>
      <c r="D145" s="9">
        <f>E145-C145</f>
        <v>403275.96000000089</v>
      </c>
      <c r="E145" s="9">
        <f>12141503.96+427018.4</f>
        <v>12568522.360000001</v>
      </c>
      <c r="F145" s="9">
        <v>5587930.870000001</v>
      </c>
      <c r="G145" s="9">
        <v>5587930.870000001</v>
      </c>
      <c r="H145" s="9">
        <f>E145-F145</f>
        <v>6980591.4900000002</v>
      </c>
    </row>
    <row r="146" spans="1:8" x14ac:dyDescent="0.25">
      <c r="B146" t="s">
        <v>80</v>
      </c>
      <c r="C146" s="9">
        <v>1106988.18</v>
      </c>
      <c r="D146" s="9">
        <f>E146-C146</f>
        <v>-61699.999999999884</v>
      </c>
      <c r="E146" s="9">
        <v>1045288.18</v>
      </c>
      <c r="F146" s="9">
        <v>105186.20999999999</v>
      </c>
      <c r="G146" s="9">
        <v>86540.37</v>
      </c>
      <c r="H146" s="9">
        <f>E146-F146</f>
        <v>940101.97000000009</v>
      </c>
    </row>
    <row r="147" spans="1:8" x14ac:dyDescent="0.25">
      <c r="B147" t="s">
        <v>79</v>
      </c>
      <c r="C147" s="9">
        <v>45292958.310000002</v>
      </c>
      <c r="D147" s="9">
        <f>E147-C147</f>
        <v>-658300</v>
      </c>
      <c r="E147" s="9">
        <v>44634658.310000002</v>
      </c>
      <c r="F147" s="9">
        <v>347855.30000000005</v>
      </c>
      <c r="G147" s="9">
        <v>347855.30000000005</v>
      </c>
      <c r="H147" s="9">
        <f>E147-F147</f>
        <v>44286803.010000005</v>
      </c>
    </row>
    <row r="148" spans="1:8" x14ac:dyDescent="0.25">
      <c r="B148" t="s">
        <v>78</v>
      </c>
      <c r="C148" s="9">
        <v>17030196.829999998</v>
      </c>
      <c r="D148" s="9">
        <f>E148-C148</f>
        <v>720000</v>
      </c>
      <c r="E148" s="9">
        <v>17750196.829999998</v>
      </c>
      <c r="F148" s="9">
        <v>2148173.64</v>
      </c>
      <c r="G148" s="9">
        <v>354160.83</v>
      </c>
      <c r="H148" s="9">
        <f>E148-F148</f>
        <v>15602023.189999998</v>
      </c>
    </row>
    <row r="149" spans="1:8" s="1" customFormat="1" x14ac:dyDescent="0.25">
      <c r="A149" s="1" t="s">
        <v>77</v>
      </c>
      <c r="C149" s="10">
        <v>361867494</v>
      </c>
      <c r="D149" s="10">
        <f>E149-C149</f>
        <v>-13266129.970000029</v>
      </c>
      <c r="E149" s="10">
        <v>348601364.02999997</v>
      </c>
      <c r="F149" s="10">
        <v>168806811.91000003</v>
      </c>
      <c r="G149" s="10">
        <v>168806811.91000003</v>
      </c>
      <c r="H149" s="10">
        <f>E149-F149</f>
        <v>179794552.11999995</v>
      </c>
    </row>
    <row r="150" spans="1:8" x14ac:dyDescent="0.25">
      <c r="B150" t="s">
        <v>1</v>
      </c>
      <c r="C150" s="9">
        <v>361867494</v>
      </c>
      <c r="D150" s="9">
        <f>E150-C150</f>
        <v>-13266129.969999969</v>
      </c>
      <c r="E150" s="9">
        <f>348581053.42+20310.61</f>
        <v>348601364.03000003</v>
      </c>
      <c r="F150" s="9">
        <v>168806811.91000003</v>
      </c>
      <c r="G150" s="9">
        <v>168806811.91000003</v>
      </c>
      <c r="H150" s="9">
        <f>E150-F150</f>
        <v>179794552.12</v>
      </c>
    </row>
    <row r="151" spans="1:8" s="1" customFormat="1" x14ac:dyDescent="0.25">
      <c r="A151" s="1" t="s">
        <v>76</v>
      </c>
      <c r="C151" s="10">
        <v>139532111</v>
      </c>
      <c r="D151" s="10">
        <f>E151-C151</f>
        <v>-42231056</v>
      </c>
      <c r="E151" s="10">
        <v>97301055</v>
      </c>
      <c r="F151" s="10">
        <v>55504661.640000001</v>
      </c>
      <c r="G151" s="10">
        <v>55504661.640000001</v>
      </c>
      <c r="H151" s="10">
        <f>E151-F151</f>
        <v>41796393.359999999</v>
      </c>
    </row>
    <row r="152" spans="1:8" x14ac:dyDescent="0.25">
      <c r="B152" t="s">
        <v>1</v>
      </c>
      <c r="C152" s="9">
        <v>139532111</v>
      </c>
      <c r="D152" s="9">
        <f>E152-C152</f>
        <v>-42231056</v>
      </c>
      <c r="E152" s="9">
        <v>97301055</v>
      </c>
      <c r="F152" s="9">
        <v>55504661.640000001</v>
      </c>
      <c r="G152" s="9">
        <v>55504661.640000001</v>
      </c>
      <c r="H152" s="9">
        <f>E152-F152</f>
        <v>41796393.359999999</v>
      </c>
    </row>
    <row r="153" spans="1:8" s="1" customFormat="1" x14ac:dyDescent="0.25">
      <c r="A153" s="1" t="s">
        <v>75</v>
      </c>
      <c r="C153" s="10">
        <v>1729824147</v>
      </c>
      <c r="D153" s="10">
        <f>E153-C153</f>
        <v>0</v>
      </c>
      <c r="E153" s="10">
        <v>1729824147</v>
      </c>
      <c r="F153" s="10">
        <v>797240881.24000001</v>
      </c>
      <c r="G153" s="10">
        <v>796950647.21000004</v>
      </c>
      <c r="H153" s="10">
        <f>E153-F153</f>
        <v>932583265.75999999</v>
      </c>
    </row>
    <row r="154" spans="1:8" x14ac:dyDescent="0.25">
      <c r="B154" t="s">
        <v>1</v>
      </c>
      <c r="C154" s="9">
        <v>1729824147</v>
      </c>
      <c r="D154" s="9">
        <f>E154-C154</f>
        <v>0</v>
      </c>
      <c r="E154" s="9">
        <v>1729824147</v>
      </c>
      <c r="F154" s="9">
        <v>797240881.24000001</v>
      </c>
      <c r="G154" s="9">
        <v>796950647.21000004</v>
      </c>
      <c r="H154" s="9">
        <f>E154-F154</f>
        <v>932583265.75999999</v>
      </c>
    </row>
    <row r="155" spans="1:8" s="1" customFormat="1" x14ac:dyDescent="0.25">
      <c r="A155" s="1" t="s">
        <v>74</v>
      </c>
      <c r="C155" s="10">
        <v>5001738</v>
      </c>
      <c r="D155" s="10">
        <f>E155-C155</f>
        <v>0</v>
      </c>
      <c r="E155" s="10">
        <v>5001738</v>
      </c>
      <c r="F155" s="10">
        <v>2499870</v>
      </c>
      <c r="G155" s="10">
        <v>2499870</v>
      </c>
      <c r="H155" s="10">
        <f>E155-F155</f>
        <v>2501868</v>
      </c>
    </row>
    <row r="156" spans="1:8" x14ac:dyDescent="0.25">
      <c r="B156" t="s">
        <v>1</v>
      </c>
      <c r="C156" s="9">
        <v>5001738</v>
      </c>
      <c r="D156" s="9">
        <f>E156-C156</f>
        <v>0</v>
      </c>
      <c r="E156" s="9">
        <v>5001738</v>
      </c>
      <c r="F156" s="9">
        <v>2499870</v>
      </c>
      <c r="G156" s="9">
        <v>2499870</v>
      </c>
      <c r="H156" s="9">
        <f>E156-F156</f>
        <v>2501868</v>
      </c>
    </row>
    <row r="157" spans="1:8" s="1" customFormat="1" x14ac:dyDescent="0.25">
      <c r="A157" s="1" t="s">
        <v>73</v>
      </c>
      <c r="C157" s="10">
        <v>11446923170</v>
      </c>
      <c r="D157" s="10">
        <f>E157-C157</f>
        <v>93100630.229999542</v>
      </c>
      <c r="E157" s="10">
        <v>11540023800.23</v>
      </c>
      <c r="F157" s="10">
        <v>5699937352.8699999</v>
      </c>
      <c r="G157" s="10">
        <v>5699937352.8699999</v>
      </c>
      <c r="H157" s="10">
        <f>E157-F157</f>
        <v>5840086447.3599997</v>
      </c>
    </row>
    <row r="158" spans="1:8" x14ac:dyDescent="0.25">
      <c r="B158" t="s">
        <v>1</v>
      </c>
      <c r="C158" s="9">
        <v>11446923170</v>
      </c>
      <c r="D158" s="9">
        <f>E158-C158</f>
        <v>93100630.229999542</v>
      </c>
      <c r="E158" s="9">
        <v>11540023800.23</v>
      </c>
      <c r="F158" s="9">
        <v>5699937352.8699999</v>
      </c>
      <c r="G158" s="9">
        <v>5699937352.8699999</v>
      </c>
      <c r="H158" s="9">
        <f>E158-F158</f>
        <v>5840086447.3599997</v>
      </c>
    </row>
    <row r="159" spans="1:8" s="1" customFormat="1" x14ac:dyDescent="0.25">
      <c r="A159" s="1" t="s">
        <v>72</v>
      </c>
      <c r="C159" s="10">
        <v>104368106</v>
      </c>
      <c r="D159" s="10">
        <f>E159-C159</f>
        <v>0</v>
      </c>
      <c r="E159" s="10">
        <v>104368106</v>
      </c>
      <c r="F159" s="10">
        <v>27704996.699999999</v>
      </c>
      <c r="G159" s="10">
        <v>27704996.699999999</v>
      </c>
      <c r="H159" s="10">
        <f>E159-F159</f>
        <v>76663109.299999997</v>
      </c>
    </row>
    <row r="160" spans="1:8" x14ac:dyDescent="0.25">
      <c r="B160" t="s">
        <v>1</v>
      </c>
      <c r="C160" s="9">
        <v>104368106</v>
      </c>
      <c r="D160" s="9">
        <f>E160-C160</f>
        <v>0</v>
      </c>
      <c r="E160" s="9">
        <v>104368106</v>
      </c>
      <c r="F160" s="9">
        <v>27704996.699999999</v>
      </c>
      <c r="G160" s="9">
        <v>27704996.699999999</v>
      </c>
      <c r="H160" s="9">
        <f>E160-F160</f>
        <v>76663109.299999997</v>
      </c>
    </row>
    <row r="161" spans="1:8" s="1" customFormat="1" x14ac:dyDescent="0.25">
      <c r="A161" s="1" t="s">
        <v>71</v>
      </c>
      <c r="C161" s="10">
        <v>175273582.06</v>
      </c>
      <c r="D161" s="10">
        <f>E161-C161</f>
        <v>0</v>
      </c>
      <c r="E161" s="10">
        <v>175273582.06</v>
      </c>
      <c r="F161" s="10">
        <v>42896851.579999998</v>
      </c>
      <c r="G161" s="10">
        <v>42896851.579999998</v>
      </c>
      <c r="H161" s="10">
        <f>E161-F161</f>
        <v>132376730.48</v>
      </c>
    </row>
    <row r="162" spans="1:8" x14ac:dyDescent="0.25">
      <c r="B162" t="s">
        <v>1</v>
      </c>
      <c r="C162" s="9">
        <v>175273582.06</v>
      </c>
      <c r="D162" s="9">
        <f>E162-C162</f>
        <v>0</v>
      </c>
      <c r="E162" s="9">
        <v>175273582.06</v>
      </c>
      <c r="F162" s="9">
        <v>42896851.579999998</v>
      </c>
      <c r="G162" s="9">
        <v>42896851.579999998</v>
      </c>
      <c r="H162" s="9">
        <f>E162-F162</f>
        <v>132376730.48</v>
      </c>
    </row>
    <row r="163" spans="1:8" s="1" customFormat="1" x14ac:dyDescent="0.25">
      <c r="A163" s="1" t="s">
        <v>70</v>
      </c>
      <c r="C163" s="10">
        <v>910396016.55999994</v>
      </c>
      <c r="D163" s="10">
        <f>E163-C163</f>
        <v>109368314.96999991</v>
      </c>
      <c r="E163" s="10">
        <v>1019764331.5299999</v>
      </c>
      <c r="F163" s="10">
        <v>602540011.11000001</v>
      </c>
      <c r="G163" s="10">
        <v>559594853.1099999</v>
      </c>
      <c r="H163" s="10">
        <f>E163-F163</f>
        <v>417224320.41999984</v>
      </c>
    </row>
    <row r="164" spans="1:8" x14ac:dyDescent="0.25">
      <c r="B164" t="s">
        <v>1</v>
      </c>
      <c r="C164" s="9">
        <v>910396016.55999994</v>
      </c>
      <c r="D164" s="9">
        <f>E164-C164</f>
        <v>109368314.96999991</v>
      </c>
      <c r="E164" s="9">
        <v>1019764331.5299999</v>
      </c>
      <c r="F164" s="9">
        <v>602540011.11000001</v>
      </c>
      <c r="G164" s="9">
        <v>559594853.1099999</v>
      </c>
      <c r="H164" s="9">
        <f>E164-F164</f>
        <v>417224320.41999984</v>
      </c>
    </row>
    <row r="165" spans="1:8" s="1" customFormat="1" x14ac:dyDescent="0.25">
      <c r="A165" s="1" t="s">
        <v>69</v>
      </c>
      <c r="C165" s="10">
        <v>56940522.900000006</v>
      </c>
      <c r="D165" s="10">
        <f>E165-C165</f>
        <v>0</v>
      </c>
      <c r="E165" s="10">
        <v>56940522.900000006</v>
      </c>
      <c r="F165" s="10">
        <v>13792345.33</v>
      </c>
      <c r="G165" s="10">
        <v>13792345.33</v>
      </c>
      <c r="H165" s="10">
        <f>E165-F165</f>
        <v>43148177.570000008</v>
      </c>
    </row>
    <row r="166" spans="1:8" x14ac:dyDescent="0.25">
      <c r="B166" t="s">
        <v>1</v>
      </c>
      <c r="C166" s="9">
        <v>56940522.900000006</v>
      </c>
      <c r="D166" s="9">
        <f>E166-C166</f>
        <v>0</v>
      </c>
      <c r="E166" s="9">
        <v>56940522.900000006</v>
      </c>
      <c r="F166" s="9">
        <v>13792345.33</v>
      </c>
      <c r="G166" s="9">
        <v>13792345.33</v>
      </c>
      <c r="H166" s="9">
        <f>E166-F166</f>
        <v>43148177.570000008</v>
      </c>
    </row>
    <row r="167" spans="1:8" s="1" customFormat="1" x14ac:dyDescent="0.25">
      <c r="A167" s="1" t="s">
        <v>68</v>
      </c>
      <c r="C167" s="10">
        <v>463467724.15999997</v>
      </c>
      <c r="D167" s="10">
        <f>E167-C167</f>
        <v>1701244</v>
      </c>
      <c r="E167" s="10">
        <v>465168968.15999997</v>
      </c>
      <c r="F167" s="10">
        <v>216891873.48000005</v>
      </c>
      <c r="G167" s="10">
        <v>216891873.48000005</v>
      </c>
      <c r="H167" s="10">
        <f>E167-F167</f>
        <v>248277094.67999992</v>
      </c>
    </row>
    <row r="168" spans="1:8" x14ac:dyDescent="0.25">
      <c r="B168" t="s">
        <v>1</v>
      </c>
      <c r="C168" s="9">
        <v>463467724.15999997</v>
      </c>
      <c r="D168" s="9">
        <f>E168-C168</f>
        <v>1701244</v>
      </c>
      <c r="E168" s="9">
        <v>465168968.15999997</v>
      </c>
      <c r="F168" s="9">
        <v>216891873.48000005</v>
      </c>
      <c r="G168" s="9">
        <v>216891873.48000005</v>
      </c>
      <c r="H168" s="9">
        <f>E168-F168</f>
        <v>248277094.67999992</v>
      </c>
    </row>
    <row r="169" spans="1:8" s="1" customFormat="1" x14ac:dyDescent="0.25">
      <c r="A169" s="1" t="s">
        <v>67</v>
      </c>
      <c r="C169" s="10">
        <v>174483410.31</v>
      </c>
      <c r="D169" s="10">
        <f>E169-C169</f>
        <v>50.569999992847443</v>
      </c>
      <c r="E169" s="10">
        <v>174483460.88</v>
      </c>
      <c r="F169" s="10">
        <v>92142165.570000008</v>
      </c>
      <c r="G169" s="10">
        <v>92142165.570000008</v>
      </c>
      <c r="H169" s="10">
        <f>E169-F169</f>
        <v>82341295.309999987</v>
      </c>
    </row>
    <row r="170" spans="1:8" x14ac:dyDescent="0.25">
      <c r="B170" t="s">
        <v>1</v>
      </c>
      <c r="C170" s="9">
        <v>174483410.31</v>
      </c>
      <c r="D170" s="9">
        <f>E170-C170</f>
        <v>50.569999992847443</v>
      </c>
      <c r="E170" s="9">
        <v>174483460.88</v>
      </c>
      <c r="F170" s="9">
        <v>92142165.570000008</v>
      </c>
      <c r="G170" s="9">
        <v>92142165.570000008</v>
      </c>
      <c r="H170" s="9">
        <f>E170-F170</f>
        <v>82341295.309999987</v>
      </c>
    </row>
    <row r="171" spans="1:8" s="1" customFormat="1" x14ac:dyDescent="0.25">
      <c r="A171" s="1" t="s">
        <v>66</v>
      </c>
      <c r="C171" s="10">
        <v>138606532.12</v>
      </c>
      <c r="D171" s="10">
        <f>E171-C171</f>
        <v>0</v>
      </c>
      <c r="E171" s="10">
        <v>138606532.12</v>
      </c>
      <c r="F171" s="10">
        <v>57962032.450000003</v>
      </c>
      <c r="G171" s="10">
        <v>57962032.450000003</v>
      </c>
      <c r="H171" s="10">
        <f>E171-F171</f>
        <v>80644499.670000002</v>
      </c>
    </row>
    <row r="172" spans="1:8" x14ac:dyDescent="0.25">
      <c r="B172" t="s">
        <v>1</v>
      </c>
      <c r="C172" s="9">
        <v>138606532.12</v>
      </c>
      <c r="D172" s="9">
        <f>E172-C172</f>
        <v>0</v>
      </c>
      <c r="E172" s="9">
        <v>138606532.12</v>
      </c>
      <c r="F172" s="9">
        <v>57962032.450000003</v>
      </c>
      <c r="G172" s="9">
        <v>57962032.450000003</v>
      </c>
      <c r="H172" s="9">
        <f>E172-F172</f>
        <v>80644499.670000002</v>
      </c>
    </row>
    <row r="173" spans="1:8" s="1" customFormat="1" x14ac:dyDescent="0.25">
      <c r="A173" s="1" t="s">
        <v>65</v>
      </c>
      <c r="C173" s="10">
        <v>64586389</v>
      </c>
      <c r="D173" s="10">
        <f>E173-C173</f>
        <v>3876078</v>
      </c>
      <c r="E173" s="10">
        <v>68462467</v>
      </c>
      <c r="F173" s="10">
        <v>33987555.850000001</v>
      </c>
      <c r="G173" s="10">
        <v>33987555.850000001</v>
      </c>
      <c r="H173" s="10">
        <f>E173-F173</f>
        <v>34474911.149999999</v>
      </c>
    </row>
    <row r="174" spans="1:8" x14ac:dyDescent="0.25">
      <c r="B174" t="s">
        <v>1</v>
      </c>
      <c r="C174" s="9">
        <v>64586389</v>
      </c>
      <c r="D174" s="9">
        <f>E174-C174</f>
        <v>3876078</v>
      </c>
      <c r="E174" s="9">
        <v>68462467</v>
      </c>
      <c r="F174" s="9">
        <v>33987555.850000001</v>
      </c>
      <c r="G174" s="9">
        <v>33987555.850000001</v>
      </c>
      <c r="H174" s="9">
        <f>E174-F174</f>
        <v>34474911.149999999</v>
      </c>
    </row>
    <row r="175" spans="1:8" s="1" customFormat="1" x14ac:dyDescent="0.25">
      <c r="A175" s="1" t="s">
        <v>64</v>
      </c>
      <c r="C175" s="10">
        <v>84491822.590000004</v>
      </c>
      <c r="D175" s="10">
        <f>E175-C175</f>
        <v>1208.7199999988079</v>
      </c>
      <c r="E175" s="10">
        <v>84493031.310000002</v>
      </c>
      <c r="F175" s="10">
        <v>35911155.030000001</v>
      </c>
      <c r="G175" s="10">
        <v>35911155.030000001</v>
      </c>
      <c r="H175" s="10">
        <f>E175-F175</f>
        <v>48581876.280000001</v>
      </c>
    </row>
    <row r="176" spans="1:8" x14ac:dyDescent="0.25">
      <c r="B176" t="s">
        <v>1</v>
      </c>
      <c r="C176" s="9">
        <v>84491822.590000004</v>
      </c>
      <c r="D176" s="9">
        <f>E176-C176</f>
        <v>1208.7199999988079</v>
      </c>
      <c r="E176" s="9">
        <v>84493031.310000002</v>
      </c>
      <c r="F176" s="9">
        <v>35911155.030000001</v>
      </c>
      <c r="G176" s="9">
        <v>35911155.030000001</v>
      </c>
      <c r="H176" s="9">
        <f>E176-F176</f>
        <v>48581876.280000001</v>
      </c>
    </row>
    <row r="177" spans="1:8" s="1" customFormat="1" x14ac:dyDescent="0.25">
      <c r="A177" s="1" t="s">
        <v>63</v>
      </c>
      <c r="C177" s="10">
        <v>8299425.7599999998</v>
      </c>
      <c r="D177" s="10">
        <f>E177-C177</f>
        <v>0</v>
      </c>
      <c r="E177" s="10">
        <v>8299425.7599999998</v>
      </c>
      <c r="F177" s="10">
        <v>3693555.33</v>
      </c>
      <c r="G177" s="10">
        <v>3693555.33</v>
      </c>
      <c r="H177" s="10">
        <f>E177-F177</f>
        <v>4605870.43</v>
      </c>
    </row>
    <row r="178" spans="1:8" x14ac:dyDescent="0.25">
      <c r="B178" t="s">
        <v>1</v>
      </c>
      <c r="C178" s="9">
        <v>8299425.7599999998</v>
      </c>
      <c r="D178" s="9">
        <f>E178-C178</f>
        <v>0</v>
      </c>
      <c r="E178" s="9">
        <v>8299425.7599999998</v>
      </c>
      <c r="F178" s="9">
        <v>3693555.33</v>
      </c>
      <c r="G178" s="9">
        <v>3693555.33</v>
      </c>
      <c r="H178" s="9">
        <f>E178-F178</f>
        <v>4605870.43</v>
      </c>
    </row>
    <row r="179" spans="1:8" s="1" customFormat="1" x14ac:dyDescent="0.25">
      <c r="A179" s="1" t="s">
        <v>62</v>
      </c>
      <c r="C179" s="10">
        <v>464856</v>
      </c>
      <c r="D179" s="10">
        <f>E179-C179</f>
        <v>0</v>
      </c>
      <c r="E179" s="10">
        <v>464856</v>
      </c>
      <c r="F179" s="10">
        <v>167112.10999999999</v>
      </c>
      <c r="G179" s="10">
        <v>135968.88</v>
      </c>
      <c r="H179" s="10">
        <f>E179-F179</f>
        <v>297743.89</v>
      </c>
    </row>
    <row r="180" spans="1:8" x14ac:dyDescent="0.25">
      <c r="B180" t="s">
        <v>1</v>
      </c>
      <c r="C180" s="9">
        <v>464856</v>
      </c>
      <c r="D180" s="9">
        <f>E180-C180</f>
        <v>0</v>
      </c>
      <c r="E180" s="9">
        <v>464856</v>
      </c>
      <c r="F180" s="9">
        <v>167112.10999999999</v>
      </c>
      <c r="G180" s="9">
        <v>135968.88</v>
      </c>
      <c r="H180" s="9">
        <f>E180-F180</f>
        <v>297743.89</v>
      </c>
    </row>
    <row r="181" spans="1:8" s="1" customFormat="1" x14ac:dyDescent="0.25">
      <c r="A181" s="1" t="s">
        <v>61</v>
      </c>
      <c r="C181" s="10">
        <v>2917369907.1799998</v>
      </c>
      <c r="D181" s="10">
        <f>E181-C181</f>
        <v>54269519.210000038</v>
      </c>
      <c r="E181" s="10">
        <v>2971639426.3899999</v>
      </c>
      <c r="F181" s="10">
        <v>1395454385.0599999</v>
      </c>
      <c r="G181" s="10">
        <v>1392745361.3</v>
      </c>
      <c r="H181" s="10">
        <f>E181-F181</f>
        <v>1576185041.3299999</v>
      </c>
    </row>
    <row r="182" spans="1:8" x14ac:dyDescent="0.25">
      <c r="B182" t="s">
        <v>1</v>
      </c>
      <c r="C182" s="9">
        <v>2917369907.1799998</v>
      </c>
      <c r="D182" s="9">
        <f>E182-C182</f>
        <v>54269519.210000038</v>
      </c>
      <c r="E182" s="9">
        <v>2971639426.3899999</v>
      </c>
      <c r="F182" s="9">
        <v>1395454385.0599999</v>
      </c>
      <c r="G182" s="9">
        <v>1392745361.3</v>
      </c>
      <c r="H182" s="9">
        <f>E182-F182</f>
        <v>1576185041.3299999</v>
      </c>
    </row>
    <row r="183" spans="1:8" s="1" customFormat="1" x14ac:dyDescent="0.25">
      <c r="A183" s="1" t="s">
        <v>60</v>
      </c>
      <c r="C183" s="10">
        <v>873538145.78999996</v>
      </c>
      <c r="D183" s="10">
        <f>E183-C183</f>
        <v>682455.03999996185</v>
      </c>
      <c r="E183" s="10">
        <v>874220600.82999992</v>
      </c>
      <c r="F183" s="10">
        <v>364438604.27999997</v>
      </c>
      <c r="G183" s="10">
        <v>349627359.38999999</v>
      </c>
      <c r="H183" s="10">
        <f>E183-F183</f>
        <v>509781996.54999995</v>
      </c>
    </row>
    <row r="184" spans="1:8" x14ac:dyDescent="0.25">
      <c r="B184" t="s">
        <v>1</v>
      </c>
      <c r="C184" s="9">
        <v>873538145.78999996</v>
      </c>
      <c r="D184" s="9">
        <f>E184-C184</f>
        <v>682455.03999996185</v>
      </c>
      <c r="E184" s="9">
        <v>874220600.82999992</v>
      </c>
      <c r="F184" s="9">
        <v>364438604.27999997</v>
      </c>
      <c r="G184" s="9">
        <v>349627359.38999999</v>
      </c>
      <c r="H184" s="9">
        <f>E184-F184</f>
        <v>509781996.54999995</v>
      </c>
    </row>
    <row r="185" spans="1:8" s="1" customFormat="1" x14ac:dyDescent="0.25">
      <c r="A185" s="1" t="s">
        <v>59</v>
      </c>
      <c r="C185" s="10">
        <v>555520435.67000008</v>
      </c>
      <c r="D185" s="10">
        <f>E185-C185</f>
        <v>7562176.8500000238</v>
      </c>
      <c r="E185" s="10">
        <v>563082612.5200001</v>
      </c>
      <c r="F185" s="10">
        <v>255195139.88</v>
      </c>
      <c r="G185" s="10">
        <v>255195139.88</v>
      </c>
      <c r="H185" s="10">
        <f>E185-F185</f>
        <v>307887472.6400001</v>
      </c>
    </row>
    <row r="186" spans="1:8" x14ac:dyDescent="0.25">
      <c r="B186" t="s">
        <v>1</v>
      </c>
      <c r="C186" s="9">
        <v>555520435.67000008</v>
      </c>
      <c r="D186" s="9">
        <f>E186-C186</f>
        <v>7562176.8500000238</v>
      </c>
      <c r="E186" s="9">
        <v>563082612.5200001</v>
      </c>
      <c r="F186" s="9">
        <v>255195139.88</v>
      </c>
      <c r="G186" s="9">
        <v>255195139.88</v>
      </c>
      <c r="H186" s="9">
        <f>E186-F186</f>
        <v>307887472.6400001</v>
      </c>
    </row>
    <row r="187" spans="1:8" s="1" customFormat="1" x14ac:dyDescent="0.25">
      <c r="A187" s="1" t="s">
        <v>58</v>
      </c>
      <c r="C187" s="10">
        <v>66669949.849999994</v>
      </c>
      <c r="D187" s="10">
        <f>E187-C187</f>
        <v>1587000</v>
      </c>
      <c r="E187" s="10">
        <v>68256949.849999994</v>
      </c>
      <c r="F187" s="10">
        <v>30562612.220000003</v>
      </c>
      <c r="G187" s="10">
        <v>30562612.220000003</v>
      </c>
      <c r="H187" s="10">
        <f>E187-F187</f>
        <v>37694337.629999995</v>
      </c>
    </row>
    <row r="188" spans="1:8" x14ac:dyDescent="0.25">
      <c r="B188" t="s">
        <v>1</v>
      </c>
      <c r="C188" s="9">
        <v>66669949.849999994</v>
      </c>
      <c r="D188" s="9">
        <f>E188-C188</f>
        <v>1587000</v>
      </c>
      <c r="E188" s="9">
        <v>68256949.849999994</v>
      </c>
      <c r="F188" s="9">
        <v>30562612.220000003</v>
      </c>
      <c r="G188" s="9">
        <v>30562612.220000003</v>
      </c>
      <c r="H188" s="9">
        <f>E188-F188</f>
        <v>37694337.629999995</v>
      </c>
    </row>
    <row r="189" spans="1:8" s="1" customFormat="1" x14ac:dyDescent="0.25">
      <c r="A189" s="1" t="s">
        <v>57</v>
      </c>
      <c r="C189" s="10">
        <v>5511742.4199999999</v>
      </c>
      <c r="D189" s="10">
        <f>E189-C189</f>
        <v>0</v>
      </c>
      <c r="E189" s="10">
        <v>5511742.4199999999</v>
      </c>
      <c r="F189" s="10">
        <v>1953573.94</v>
      </c>
      <c r="G189" s="10">
        <v>1953573.94</v>
      </c>
      <c r="H189" s="10">
        <f>E189-F189</f>
        <v>3558168.48</v>
      </c>
    </row>
    <row r="190" spans="1:8" x14ac:dyDescent="0.25">
      <c r="B190" t="s">
        <v>1</v>
      </c>
      <c r="C190" s="9">
        <v>5511742.4199999999</v>
      </c>
      <c r="D190" s="9">
        <f>E190-C190</f>
        <v>0</v>
      </c>
      <c r="E190" s="9">
        <v>5511742.4199999999</v>
      </c>
      <c r="F190" s="9">
        <v>1953573.94</v>
      </c>
      <c r="G190" s="9">
        <v>1953573.94</v>
      </c>
      <c r="H190" s="9">
        <f>E190-F190</f>
        <v>3558168.48</v>
      </c>
    </row>
    <row r="191" spans="1:8" s="1" customFormat="1" x14ac:dyDescent="0.25">
      <c r="A191" s="1" t="s">
        <v>56</v>
      </c>
      <c r="C191" s="10">
        <v>1402451812.3700001</v>
      </c>
      <c r="D191" s="10">
        <f>E191-C191</f>
        <v>61736134.350000143</v>
      </c>
      <c r="E191" s="10">
        <v>1464187946.7200003</v>
      </c>
      <c r="F191" s="10">
        <v>824456021.99000001</v>
      </c>
      <c r="G191" s="10">
        <v>796095411.99000001</v>
      </c>
      <c r="H191" s="10">
        <f>E191-F191</f>
        <v>639731924.73000026</v>
      </c>
    </row>
    <row r="192" spans="1:8" x14ac:dyDescent="0.25">
      <c r="B192" t="s">
        <v>1</v>
      </c>
      <c r="C192" s="9">
        <v>1402451812.3700001</v>
      </c>
      <c r="D192" s="9">
        <f>E192-C192</f>
        <v>61736134.350000143</v>
      </c>
      <c r="E192" s="9">
        <v>1464187946.7200003</v>
      </c>
      <c r="F192" s="9">
        <v>824456021.99000001</v>
      </c>
      <c r="G192" s="9">
        <v>796095411.99000001</v>
      </c>
      <c r="H192" s="9">
        <f>E192-F192</f>
        <v>639731924.73000026</v>
      </c>
    </row>
    <row r="193" spans="1:8" s="1" customFormat="1" x14ac:dyDescent="0.25">
      <c r="A193" s="1" t="s">
        <v>55</v>
      </c>
      <c r="C193" s="10">
        <v>1450107813.8600001</v>
      </c>
      <c r="D193" s="10">
        <f>E193-C193</f>
        <v>32088973.039999962</v>
      </c>
      <c r="E193" s="10">
        <v>1482196786.9000001</v>
      </c>
      <c r="F193" s="10">
        <v>780567730.42000008</v>
      </c>
      <c r="G193" s="10">
        <v>780497804.63999987</v>
      </c>
      <c r="H193" s="10">
        <f>E193-F193</f>
        <v>701629056.48000002</v>
      </c>
    </row>
    <row r="194" spans="1:8" x14ac:dyDescent="0.25">
      <c r="B194" t="s">
        <v>1</v>
      </c>
      <c r="C194" s="9">
        <v>1450107813.8600001</v>
      </c>
      <c r="D194" s="9">
        <f>E194-C194</f>
        <v>32088973.039999962</v>
      </c>
      <c r="E194" s="9">
        <v>1482196786.9000001</v>
      </c>
      <c r="F194" s="9">
        <v>780567730.42000008</v>
      </c>
      <c r="G194" s="9">
        <v>780497804.63999987</v>
      </c>
      <c r="H194" s="9">
        <f>E194-F194</f>
        <v>701629056.48000002</v>
      </c>
    </row>
    <row r="195" spans="1:8" s="1" customFormat="1" x14ac:dyDescent="0.25">
      <c r="A195" s="1" t="s">
        <v>54</v>
      </c>
      <c r="C195" s="10">
        <v>3546575638</v>
      </c>
      <c r="D195" s="10">
        <f>E195-C195</f>
        <v>-65471403.880000114</v>
      </c>
      <c r="E195" s="10">
        <v>3481104234.1199999</v>
      </c>
      <c r="F195" s="10">
        <v>1662235915.1299999</v>
      </c>
      <c r="G195" s="10">
        <v>1569493115.51</v>
      </c>
      <c r="H195" s="10">
        <f>E195-F195</f>
        <v>1818868318.99</v>
      </c>
    </row>
    <row r="196" spans="1:8" x14ac:dyDescent="0.25">
      <c r="B196" t="s">
        <v>1</v>
      </c>
      <c r="C196" s="9">
        <v>3546575638</v>
      </c>
      <c r="D196" s="9">
        <f>E196-C196</f>
        <v>-65471403.880000114</v>
      </c>
      <c r="E196" s="9">
        <v>3481104234.1199999</v>
      </c>
      <c r="F196" s="9">
        <v>1662235915.1299999</v>
      </c>
      <c r="G196" s="9">
        <v>1569493115.51</v>
      </c>
      <c r="H196" s="9">
        <f>E196-F196</f>
        <v>1818868318.99</v>
      </c>
    </row>
    <row r="197" spans="1:8" s="1" customFormat="1" x14ac:dyDescent="0.25">
      <c r="A197" s="1" t="s">
        <v>53</v>
      </c>
      <c r="C197" s="10">
        <v>120677588</v>
      </c>
      <c r="D197" s="10">
        <f>E197-C197</f>
        <v>106926502.48999995</v>
      </c>
      <c r="E197" s="10">
        <v>227604090.48999995</v>
      </c>
      <c r="F197" s="10">
        <v>15433881.709999997</v>
      </c>
      <c r="G197" s="10">
        <v>12936057.749999998</v>
      </c>
      <c r="H197" s="10">
        <f>E197-F197</f>
        <v>212170208.77999994</v>
      </c>
    </row>
    <row r="198" spans="1:8" x14ac:dyDescent="0.25">
      <c r="B198" t="s">
        <v>1</v>
      </c>
      <c r="C198" s="9">
        <v>120677588</v>
      </c>
      <c r="D198" s="9">
        <f>E198-C198</f>
        <v>106926502.48999995</v>
      </c>
      <c r="E198" s="9">
        <v>227604090.48999995</v>
      </c>
      <c r="F198" s="9">
        <v>15433881.709999997</v>
      </c>
      <c r="G198" s="9">
        <v>12936057.749999998</v>
      </c>
      <c r="H198" s="9">
        <f>E198-F198</f>
        <v>212170208.77999994</v>
      </c>
    </row>
    <row r="199" spans="1:8" s="1" customFormat="1" x14ac:dyDescent="0.25">
      <c r="A199" s="1" t="s">
        <v>52</v>
      </c>
      <c r="C199" s="10">
        <v>168515186.91000003</v>
      </c>
      <c r="D199" s="10">
        <f>E199-C199</f>
        <v>39117405.439999998</v>
      </c>
      <c r="E199" s="10">
        <v>207632592.35000002</v>
      </c>
      <c r="F199" s="10">
        <v>128507187.83</v>
      </c>
      <c r="G199" s="10">
        <v>128484977.38000001</v>
      </c>
      <c r="H199" s="10">
        <f>E199-F199</f>
        <v>79125404.520000026</v>
      </c>
    </row>
    <row r="200" spans="1:8" x14ac:dyDescent="0.25">
      <c r="B200" t="s">
        <v>1</v>
      </c>
      <c r="C200" s="9">
        <v>168515186.91000003</v>
      </c>
      <c r="D200" s="9">
        <f>E200-C200</f>
        <v>39117405.439999998</v>
      </c>
      <c r="E200" s="9">
        <v>207632592.35000002</v>
      </c>
      <c r="F200" s="9">
        <v>128507187.83</v>
      </c>
      <c r="G200" s="9">
        <v>128484977.38000001</v>
      </c>
      <c r="H200" s="9">
        <f>E200-F200</f>
        <v>79125404.520000026</v>
      </c>
    </row>
    <row r="201" spans="1:8" s="1" customFormat="1" x14ac:dyDescent="0.25">
      <c r="A201" s="1" t="s">
        <v>51</v>
      </c>
      <c r="C201" s="10">
        <v>17126438.039999999</v>
      </c>
      <c r="D201" s="10">
        <f>E201-C201</f>
        <v>1500000</v>
      </c>
      <c r="E201" s="10">
        <v>18626438.039999999</v>
      </c>
      <c r="F201" s="10">
        <v>9877416.9900000002</v>
      </c>
      <c r="G201" s="10">
        <v>9877416.9900000002</v>
      </c>
      <c r="H201" s="10">
        <f>E201-F201</f>
        <v>8749021.0499999989</v>
      </c>
    </row>
    <row r="202" spans="1:8" x14ac:dyDescent="0.25">
      <c r="B202" t="s">
        <v>1</v>
      </c>
      <c r="C202" s="9">
        <v>17126438.039999999</v>
      </c>
      <c r="D202" s="9">
        <f>E202-C202</f>
        <v>1500000</v>
      </c>
      <c r="E202" s="9">
        <v>18626438.039999999</v>
      </c>
      <c r="F202" s="9">
        <v>9877416.9900000002</v>
      </c>
      <c r="G202" s="9">
        <v>9877416.9900000002</v>
      </c>
      <c r="H202" s="9">
        <f>E202-F202</f>
        <v>8749021.0499999989</v>
      </c>
    </row>
    <row r="203" spans="1:8" s="1" customFormat="1" x14ac:dyDescent="0.25">
      <c r="A203" s="1" t="s">
        <v>50</v>
      </c>
      <c r="C203" s="10">
        <v>4110014.06</v>
      </c>
      <c r="D203" s="10">
        <f>E203-C203</f>
        <v>0</v>
      </c>
      <c r="E203" s="10">
        <v>4110014.06</v>
      </c>
      <c r="F203" s="10">
        <v>1490472.71</v>
      </c>
      <c r="G203" s="10">
        <v>1490472.71</v>
      </c>
      <c r="H203" s="10">
        <f>E203-F203</f>
        <v>2619541.35</v>
      </c>
    </row>
    <row r="204" spans="1:8" x14ac:dyDescent="0.25">
      <c r="B204" t="s">
        <v>1</v>
      </c>
      <c r="C204" s="9">
        <v>4110014.06</v>
      </c>
      <c r="D204" s="9">
        <f>E204-C204</f>
        <v>0</v>
      </c>
      <c r="E204" s="9">
        <v>4110014.06</v>
      </c>
      <c r="F204" s="9">
        <v>1490472.71</v>
      </c>
      <c r="G204" s="9">
        <v>1490472.71</v>
      </c>
      <c r="H204" s="9">
        <f>E204-F204</f>
        <v>2619541.35</v>
      </c>
    </row>
    <row r="205" spans="1:8" s="1" customFormat="1" x14ac:dyDescent="0.25">
      <c r="A205" s="1" t="s">
        <v>49</v>
      </c>
      <c r="C205" s="10">
        <v>7914360</v>
      </c>
      <c r="D205" s="10">
        <f>E205-C205</f>
        <v>0</v>
      </c>
      <c r="E205" s="10">
        <v>7914360</v>
      </c>
      <c r="F205" s="10">
        <v>2808640.8600000003</v>
      </c>
      <c r="G205" s="10">
        <v>2808640.8600000003</v>
      </c>
      <c r="H205" s="10">
        <f>E205-F205</f>
        <v>5105719.1399999997</v>
      </c>
    </row>
    <row r="206" spans="1:8" x14ac:dyDescent="0.25">
      <c r="B206" t="s">
        <v>1</v>
      </c>
      <c r="C206" s="9">
        <v>7914360</v>
      </c>
      <c r="D206" s="9">
        <f>E206-C206</f>
        <v>0</v>
      </c>
      <c r="E206" s="9">
        <v>7914360</v>
      </c>
      <c r="F206" s="9">
        <v>2808640.8600000003</v>
      </c>
      <c r="G206" s="9">
        <v>2808640.8600000003</v>
      </c>
      <c r="H206" s="9">
        <f>E206-F206</f>
        <v>5105719.1399999997</v>
      </c>
    </row>
    <row r="207" spans="1:8" s="1" customFormat="1" x14ac:dyDescent="0.25">
      <c r="A207" s="1" t="s">
        <v>48</v>
      </c>
      <c r="C207" s="10">
        <v>6674171.7800000003</v>
      </c>
      <c r="D207" s="10">
        <f>E207-C207</f>
        <v>0</v>
      </c>
      <c r="E207" s="10">
        <v>6674171.7800000003</v>
      </c>
      <c r="F207" s="10">
        <v>2471351.19</v>
      </c>
      <c r="G207" s="10">
        <v>2325397.56</v>
      </c>
      <c r="H207" s="10">
        <f>E207-F207</f>
        <v>4202820.59</v>
      </c>
    </row>
    <row r="208" spans="1:8" x14ac:dyDescent="0.25">
      <c r="B208" t="s">
        <v>1</v>
      </c>
      <c r="C208" s="9">
        <v>6674171.7800000003</v>
      </c>
      <c r="D208" s="9">
        <f>E208-C208</f>
        <v>0</v>
      </c>
      <c r="E208" s="9">
        <v>6674171.7800000003</v>
      </c>
      <c r="F208" s="9">
        <v>2471351.19</v>
      </c>
      <c r="G208" s="9">
        <v>2325397.56</v>
      </c>
      <c r="H208" s="9">
        <f>E208-F208</f>
        <v>4202820.59</v>
      </c>
    </row>
    <row r="209" spans="1:8" s="1" customFormat="1" x14ac:dyDescent="0.25">
      <c r="A209" s="1" t="s">
        <v>47</v>
      </c>
      <c r="C209" s="10">
        <v>506201092.52999997</v>
      </c>
      <c r="D209" s="10">
        <f>E209-C209</f>
        <v>28506850.860000014</v>
      </c>
      <c r="E209" s="10">
        <v>534707943.38999999</v>
      </c>
      <c r="F209" s="10">
        <v>24938961.920000002</v>
      </c>
      <c r="G209" s="10">
        <v>22907312.48</v>
      </c>
      <c r="H209" s="10">
        <f>E209-F209</f>
        <v>509768981.46999997</v>
      </c>
    </row>
    <row r="210" spans="1:8" x14ac:dyDescent="0.25">
      <c r="B210" t="s">
        <v>1</v>
      </c>
      <c r="C210" s="9">
        <v>50414403.530000001</v>
      </c>
      <c r="D210" s="9">
        <f>E210-C210</f>
        <v>95966118.00999999</v>
      </c>
      <c r="E210" s="9">
        <v>146380521.53999999</v>
      </c>
      <c r="F210" s="9">
        <v>24938961.920000002</v>
      </c>
      <c r="G210" s="9">
        <v>22907312.48</v>
      </c>
      <c r="H210" s="9">
        <f>E210-F210</f>
        <v>121441559.61999999</v>
      </c>
    </row>
    <row r="211" spans="1:8" x14ac:dyDescent="0.25">
      <c r="B211" t="s">
        <v>4</v>
      </c>
      <c r="C211" s="9">
        <v>455786689</v>
      </c>
      <c r="D211" s="9">
        <f>E211-C211</f>
        <v>-67459267.149999976</v>
      </c>
      <c r="E211" s="9">
        <v>388327421.85000002</v>
      </c>
      <c r="F211" s="9">
        <v>0</v>
      </c>
      <c r="G211" s="9">
        <v>0</v>
      </c>
      <c r="H211" s="9">
        <f>E211-F211</f>
        <v>388327421.85000002</v>
      </c>
    </row>
    <row r="212" spans="1:8" s="1" customFormat="1" x14ac:dyDescent="0.25">
      <c r="A212" s="1" t="s">
        <v>46</v>
      </c>
      <c r="C212" s="10">
        <v>22485894.289999999</v>
      </c>
      <c r="D212" s="10">
        <f>E212-C212</f>
        <v>0</v>
      </c>
      <c r="E212" s="10">
        <v>22485894.289999999</v>
      </c>
      <c r="F212" s="10">
        <v>5851123.9100000001</v>
      </c>
      <c r="G212" s="10">
        <v>5851123.9100000001</v>
      </c>
      <c r="H212" s="10">
        <f>E212-F212</f>
        <v>16634770.379999999</v>
      </c>
    </row>
    <row r="213" spans="1:8" x14ac:dyDescent="0.25">
      <c r="B213" t="s">
        <v>1</v>
      </c>
      <c r="C213" s="9">
        <v>22485894.289999999</v>
      </c>
      <c r="D213" s="9">
        <f>E213-C213</f>
        <v>0</v>
      </c>
      <c r="E213" s="9">
        <v>22485894.289999999</v>
      </c>
      <c r="F213" s="9">
        <v>5851123.9100000001</v>
      </c>
      <c r="G213" s="9">
        <v>5851123.9100000001</v>
      </c>
      <c r="H213" s="9">
        <f>E213-F213</f>
        <v>16634770.379999999</v>
      </c>
    </row>
    <row r="214" spans="1:8" s="1" customFormat="1" x14ac:dyDescent="0.25">
      <c r="A214" s="1" t="s">
        <v>45</v>
      </c>
      <c r="C214" s="10">
        <v>19800724.000000004</v>
      </c>
      <c r="D214" s="10">
        <f>E214-C214</f>
        <v>0</v>
      </c>
      <c r="E214" s="10">
        <v>19800724.000000004</v>
      </c>
      <c r="F214" s="10">
        <v>4219580.3099999996</v>
      </c>
      <c r="G214" s="10">
        <v>4219580.3099999996</v>
      </c>
      <c r="H214" s="10">
        <f>E214-F214</f>
        <v>15581143.690000005</v>
      </c>
    </row>
    <row r="215" spans="1:8" x14ac:dyDescent="0.25">
      <c r="B215" t="s">
        <v>1</v>
      </c>
      <c r="C215" s="9">
        <v>19800724.000000004</v>
      </c>
      <c r="D215" s="9">
        <f>E215-C215</f>
        <v>0</v>
      </c>
      <c r="E215" s="9">
        <v>19800724.000000004</v>
      </c>
      <c r="F215" s="9">
        <v>4219580.3099999996</v>
      </c>
      <c r="G215" s="9">
        <v>4219580.3099999996</v>
      </c>
      <c r="H215" s="9">
        <f>E215-F215</f>
        <v>15581143.690000005</v>
      </c>
    </row>
    <row r="216" spans="1:8" s="1" customFormat="1" x14ac:dyDescent="0.25">
      <c r="A216" s="1" t="s">
        <v>44</v>
      </c>
      <c r="C216" s="10">
        <v>22636466.52</v>
      </c>
      <c r="D216" s="10">
        <f>E216-C216</f>
        <v>0</v>
      </c>
      <c r="E216" s="10">
        <v>22636466.52</v>
      </c>
      <c r="F216" s="10">
        <v>6590623.04</v>
      </c>
      <c r="G216" s="10">
        <v>6590623.04</v>
      </c>
      <c r="H216" s="10">
        <f>E216-F216</f>
        <v>16045843.48</v>
      </c>
    </row>
    <row r="217" spans="1:8" x14ac:dyDescent="0.25">
      <c r="B217" t="s">
        <v>1</v>
      </c>
      <c r="C217" s="9">
        <v>22636466.52</v>
      </c>
      <c r="D217" s="9">
        <f>E217-C217</f>
        <v>0</v>
      </c>
      <c r="E217" s="9">
        <v>22636466.52</v>
      </c>
      <c r="F217" s="9">
        <v>6590623.04</v>
      </c>
      <c r="G217" s="9">
        <v>6590623.04</v>
      </c>
      <c r="H217" s="9">
        <f>E217-F217</f>
        <v>16045843.48</v>
      </c>
    </row>
    <row r="218" spans="1:8" s="1" customFormat="1" x14ac:dyDescent="0.25">
      <c r="A218" s="1" t="s">
        <v>43</v>
      </c>
      <c r="C218" s="10">
        <v>122717820</v>
      </c>
      <c r="D218" s="10">
        <f>E218-C218</f>
        <v>0</v>
      </c>
      <c r="E218" s="10">
        <v>122717820</v>
      </c>
      <c r="F218" s="10">
        <v>59682023.289999999</v>
      </c>
      <c r="G218" s="10">
        <v>59682023.289999999</v>
      </c>
      <c r="H218" s="10">
        <f>E218-F218</f>
        <v>63035796.710000001</v>
      </c>
    </row>
    <row r="219" spans="1:8" x14ac:dyDescent="0.25">
      <c r="B219" t="s">
        <v>1</v>
      </c>
      <c r="C219" s="9">
        <v>122717820</v>
      </c>
      <c r="D219" s="9">
        <f>E219-C219</f>
        <v>0</v>
      </c>
      <c r="E219" s="9">
        <v>122717820</v>
      </c>
      <c r="F219" s="9">
        <v>59682023.289999999</v>
      </c>
      <c r="G219" s="9">
        <v>59682023.289999999</v>
      </c>
      <c r="H219" s="9">
        <f>E219-F219</f>
        <v>63035796.710000001</v>
      </c>
    </row>
    <row r="220" spans="1:8" s="1" customFormat="1" x14ac:dyDescent="0.25">
      <c r="A220" s="1" t="s">
        <v>42</v>
      </c>
      <c r="C220" s="10">
        <v>14766727.51</v>
      </c>
      <c r="D220" s="10">
        <f>E220-C220</f>
        <v>0</v>
      </c>
      <c r="E220" s="10">
        <v>14766727.51</v>
      </c>
      <c r="F220" s="10">
        <v>3255933.48</v>
      </c>
      <c r="G220" s="10">
        <v>3255933.48</v>
      </c>
      <c r="H220" s="10">
        <f>E220-F220</f>
        <v>11510794.029999999</v>
      </c>
    </row>
    <row r="221" spans="1:8" x14ac:dyDescent="0.25">
      <c r="B221" t="s">
        <v>1</v>
      </c>
      <c r="C221" s="9">
        <v>14766727.51</v>
      </c>
      <c r="D221" s="9">
        <f>E221-C221</f>
        <v>0</v>
      </c>
      <c r="E221" s="9">
        <v>14766727.51</v>
      </c>
      <c r="F221" s="9">
        <v>3255933.48</v>
      </c>
      <c r="G221" s="9">
        <v>3255933.48</v>
      </c>
      <c r="H221" s="9">
        <f>E221-F221</f>
        <v>11510794.029999999</v>
      </c>
    </row>
    <row r="222" spans="1:8" s="1" customFormat="1" x14ac:dyDescent="0.25">
      <c r="A222" s="1" t="s">
        <v>41</v>
      </c>
      <c r="C222" s="10">
        <v>181387285.36000001</v>
      </c>
      <c r="D222" s="10">
        <f>E222-C222</f>
        <v>26309577.660000026</v>
      </c>
      <c r="E222" s="10">
        <v>207696863.02000004</v>
      </c>
      <c r="F222" s="10">
        <v>110737843.25999999</v>
      </c>
      <c r="G222" s="10">
        <v>98437843.25999999</v>
      </c>
      <c r="H222" s="10">
        <f>E222-F222</f>
        <v>96959019.76000005</v>
      </c>
    </row>
    <row r="223" spans="1:8" x14ac:dyDescent="0.25">
      <c r="B223" t="s">
        <v>1</v>
      </c>
      <c r="C223" s="9">
        <v>181387285.36000001</v>
      </c>
      <c r="D223" s="9">
        <f>E223-C223</f>
        <v>26309577.660000026</v>
      </c>
      <c r="E223" s="9">
        <v>207696863.02000004</v>
      </c>
      <c r="F223" s="9">
        <v>110737843.25999999</v>
      </c>
      <c r="G223" s="9">
        <v>98437843.25999999</v>
      </c>
      <c r="H223" s="9">
        <f>E223-F223</f>
        <v>96959019.76000005</v>
      </c>
    </row>
    <row r="224" spans="1:8" s="1" customFormat="1" x14ac:dyDescent="0.25">
      <c r="A224" s="1" t="s">
        <v>40</v>
      </c>
      <c r="C224" s="10">
        <v>24416644.060000002</v>
      </c>
      <c r="D224" s="10">
        <f>E224-C224</f>
        <v>0</v>
      </c>
      <c r="E224" s="10">
        <v>24416644.060000002</v>
      </c>
      <c r="F224" s="10">
        <v>6453211.5700000003</v>
      </c>
      <c r="G224" s="10">
        <v>6453211.5700000003</v>
      </c>
      <c r="H224" s="10">
        <f>E224-F224</f>
        <v>17963432.490000002</v>
      </c>
    </row>
    <row r="225" spans="1:8" x14ac:dyDescent="0.25">
      <c r="B225" t="s">
        <v>1</v>
      </c>
      <c r="C225" s="9">
        <v>24416644.060000002</v>
      </c>
      <c r="D225" s="9">
        <f>E225-C225</f>
        <v>0</v>
      </c>
      <c r="E225" s="9">
        <v>24416644.060000002</v>
      </c>
      <c r="F225" s="9">
        <v>6453211.5700000003</v>
      </c>
      <c r="G225" s="9">
        <v>6453211.5700000003</v>
      </c>
      <c r="H225" s="9">
        <f>E225-F225</f>
        <v>17963432.490000002</v>
      </c>
    </row>
    <row r="226" spans="1:8" s="1" customFormat="1" x14ac:dyDescent="0.25">
      <c r="A226" s="1" t="s">
        <v>39</v>
      </c>
      <c r="C226" s="10">
        <v>19789840.66</v>
      </c>
      <c r="D226" s="10">
        <f>E226-C226</f>
        <v>0</v>
      </c>
      <c r="E226" s="10">
        <v>19789840.66</v>
      </c>
      <c r="F226" s="10">
        <v>4350763.68</v>
      </c>
      <c r="G226" s="10">
        <v>4035507.94</v>
      </c>
      <c r="H226" s="10">
        <f>E226-F226</f>
        <v>15439076.98</v>
      </c>
    </row>
    <row r="227" spans="1:8" x14ac:dyDescent="0.25">
      <c r="B227" t="s">
        <v>1</v>
      </c>
      <c r="C227" s="9">
        <v>19789840.66</v>
      </c>
      <c r="D227" s="9">
        <f>E227-C227</f>
        <v>0</v>
      </c>
      <c r="E227" s="9">
        <v>19789840.66</v>
      </c>
      <c r="F227" s="9">
        <v>4350763.68</v>
      </c>
      <c r="G227" s="9">
        <v>4035507.94</v>
      </c>
      <c r="H227" s="9">
        <f>E227-F227</f>
        <v>15439076.98</v>
      </c>
    </row>
    <row r="228" spans="1:8" s="1" customFormat="1" x14ac:dyDescent="0.25">
      <c r="A228" s="1" t="s">
        <v>38</v>
      </c>
      <c r="C228" s="10">
        <v>22045850.609999999</v>
      </c>
      <c r="D228" s="10">
        <f>E228-C228</f>
        <v>0</v>
      </c>
      <c r="E228" s="10">
        <v>22045850.609999999</v>
      </c>
      <c r="F228" s="10">
        <v>4912865.6099999994</v>
      </c>
      <c r="G228" s="10">
        <v>4514342.96</v>
      </c>
      <c r="H228" s="10">
        <f>E228-F228</f>
        <v>17132985</v>
      </c>
    </row>
    <row r="229" spans="1:8" x14ac:dyDescent="0.25">
      <c r="B229" t="s">
        <v>1</v>
      </c>
      <c r="C229" s="9">
        <v>22045850.609999999</v>
      </c>
      <c r="D229" s="9">
        <f>E229-C229</f>
        <v>0</v>
      </c>
      <c r="E229" s="9">
        <v>22045850.609999999</v>
      </c>
      <c r="F229" s="9">
        <v>4912865.6099999994</v>
      </c>
      <c r="G229" s="9">
        <v>4514342.96</v>
      </c>
      <c r="H229" s="9">
        <f>E229-F229</f>
        <v>17132985</v>
      </c>
    </row>
    <row r="230" spans="1:8" s="1" customFormat="1" x14ac:dyDescent="0.25">
      <c r="A230" s="1" t="s">
        <v>37</v>
      </c>
      <c r="C230" s="10">
        <v>172850180.81999999</v>
      </c>
      <c r="D230" s="10">
        <f>E230-C230</f>
        <v>0</v>
      </c>
      <c r="E230" s="10">
        <v>172850180.81999999</v>
      </c>
      <c r="F230" s="10">
        <v>69666197.810000002</v>
      </c>
      <c r="G230" s="10">
        <v>56637892.289999999</v>
      </c>
      <c r="H230" s="10">
        <f>E230-F230</f>
        <v>103183983.00999999</v>
      </c>
    </row>
    <row r="231" spans="1:8" x14ac:dyDescent="0.25">
      <c r="B231" t="s">
        <v>1</v>
      </c>
      <c r="C231" s="9">
        <v>172850180.81999999</v>
      </c>
      <c r="D231" s="9">
        <f>E231-C231</f>
        <v>0</v>
      </c>
      <c r="E231" s="9">
        <v>172850180.81999999</v>
      </c>
      <c r="F231" s="9">
        <v>69666197.810000002</v>
      </c>
      <c r="G231" s="9">
        <v>56637892.289999999</v>
      </c>
      <c r="H231" s="9">
        <f>E231-F231</f>
        <v>103183983.00999999</v>
      </c>
    </row>
    <row r="232" spans="1:8" s="1" customFormat="1" x14ac:dyDescent="0.25">
      <c r="A232" s="1" t="s">
        <v>36</v>
      </c>
      <c r="C232" s="10">
        <v>27050800.77</v>
      </c>
      <c r="D232" s="10">
        <f>E232-C232</f>
        <v>0</v>
      </c>
      <c r="E232" s="10">
        <v>27050800.77</v>
      </c>
      <c r="F232" s="10">
        <v>6215353.8000000007</v>
      </c>
      <c r="G232" s="10">
        <v>5257180.9800000004</v>
      </c>
      <c r="H232" s="10">
        <f>E232-F232</f>
        <v>20835446.969999999</v>
      </c>
    </row>
    <row r="233" spans="1:8" x14ac:dyDescent="0.25">
      <c r="B233" t="s">
        <v>1</v>
      </c>
      <c r="C233" s="9">
        <v>27050800.77</v>
      </c>
      <c r="D233" s="9">
        <f>E233-C233</f>
        <v>0</v>
      </c>
      <c r="E233" s="9">
        <v>27050800.77</v>
      </c>
      <c r="F233" s="9">
        <v>6215353.8000000007</v>
      </c>
      <c r="G233" s="9">
        <v>5257180.9800000004</v>
      </c>
      <c r="H233" s="9">
        <f>E233-F233</f>
        <v>20835446.969999999</v>
      </c>
    </row>
    <row r="234" spans="1:8" s="1" customFormat="1" x14ac:dyDescent="0.25">
      <c r="A234" s="1" t="s">
        <v>35</v>
      </c>
      <c r="C234" s="10">
        <v>1465888071.6400001</v>
      </c>
      <c r="D234" s="10">
        <f>E234-C234</f>
        <v>45526166.139999866</v>
      </c>
      <c r="E234" s="10">
        <v>1511414237.78</v>
      </c>
      <c r="F234" s="10">
        <v>711114765.28000009</v>
      </c>
      <c r="G234" s="10">
        <v>711114765.28000009</v>
      </c>
      <c r="H234" s="10">
        <f>E234-F234</f>
        <v>800299472.49999988</v>
      </c>
    </row>
    <row r="235" spans="1:8" x14ac:dyDescent="0.25">
      <c r="B235" t="s">
        <v>1</v>
      </c>
      <c r="C235" s="9">
        <v>1465888071.6400001</v>
      </c>
      <c r="D235" s="9">
        <f>E235-C235</f>
        <v>45526166.139999866</v>
      </c>
      <c r="E235" s="9">
        <v>1511414237.78</v>
      </c>
      <c r="F235" s="9">
        <v>711114765.28000009</v>
      </c>
      <c r="G235" s="9">
        <v>711114765.28000009</v>
      </c>
      <c r="H235" s="9">
        <f>E235-F235</f>
        <v>800299472.49999988</v>
      </c>
    </row>
    <row r="236" spans="1:8" s="1" customFormat="1" x14ac:dyDescent="0.25">
      <c r="A236" s="1" t="s">
        <v>34</v>
      </c>
      <c r="C236" s="10">
        <v>60000000</v>
      </c>
      <c r="D236" s="10">
        <f>E236-C236</f>
        <v>0</v>
      </c>
      <c r="E236" s="10">
        <v>60000000</v>
      </c>
      <c r="F236" s="10">
        <v>30000000</v>
      </c>
      <c r="G236" s="10">
        <v>30000000</v>
      </c>
      <c r="H236" s="10">
        <f>E236-F236</f>
        <v>30000000</v>
      </c>
    </row>
    <row r="237" spans="1:8" x14ac:dyDescent="0.25">
      <c r="B237" t="s">
        <v>1</v>
      </c>
      <c r="C237" s="9">
        <v>60000000</v>
      </c>
      <c r="D237" s="9">
        <f>E237-C237</f>
        <v>0</v>
      </c>
      <c r="E237" s="9">
        <v>60000000</v>
      </c>
      <c r="F237" s="9">
        <v>30000000</v>
      </c>
      <c r="G237" s="9">
        <v>30000000</v>
      </c>
      <c r="H237" s="9">
        <f>E237-F237</f>
        <v>30000000</v>
      </c>
    </row>
    <row r="238" spans="1:8" s="1" customFormat="1" x14ac:dyDescent="0.25">
      <c r="A238" s="1" t="s">
        <v>33</v>
      </c>
      <c r="C238" s="10">
        <v>92699696</v>
      </c>
      <c r="D238" s="10">
        <f>E238-C238</f>
        <v>0</v>
      </c>
      <c r="E238" s="10">
        <v>92699696</v>
      </c>
      <c r="F238" s="10">
        <v>40521108</v>
      </c>
      <c r="G238" s="10">
        <v>40521108</v>
      </c>
      <c r="H238" s="10">
        <f>E238-F238</f>
        <v>52178588</v>
      </c>
    </row>
    <row r="239" spans="1:8" x14ac:dyDescent="0.25">
      <c r="B239" t="s">
        <v>1</v>
      </c>
      <c r="C239" s="9">
        <v>92699696</v>
      </c>
      <c r="D239" s="9">
        <f>E239-C239</f>
        <v>0</v>
      </c>
      <c r="E239" s="9">
        <v>92699696</v>
      </c>
      <c r="F239" s="9">
        <v>40521108</v>
      </c>
      <c r="G239" s="9">
        <v>40521108</v>
      </c>
      <c r="H239" s="9">
        <f>E239-F239</f>
        <v>52178588</v>
      </c>
    </row>
    <row r="240" spans="1:8" s="1" customFormat="1" x14ac:dyDescent="0.25">
      <c r="A240" s="1" t="s">
        <v>32</v>
      </c>
      <c r="C240" s="10">
        <v>7656278</v>
      </c>
      <c r="D240" s="10">
        <f>E240-C240</f>
        <v>0</v>
      </c>
      <c r="E240" s="10">
        <v>7656278</v>
      </c>
      <c r="F240" s="10">
        <v>3938464</v>
      </c>
      <c r="G240" s="10">
        <v>3938464</v>
      </c>
      <c r="H240" s="10">
        <f>E240-F240</f>
        <v>3717814</v>
      </c>
    </row>
    <row r="241" spans="1:8" x14ac:dyDescent="0.25">
      <c r="B241" t="s">
        <v>1</v>
      </c>
      <c r="C241" s="9">
        <v>7656278</v>
      </c>
      <c r="D241" s="9">
        <f>E241-C241</f>
        <v>0</v>
      </c>
      <c r="E241" s="9">
        <v>7656278</v>
      </c>
      <c r="F241" s="9">
        <v>3938464</v>
      </c>
      <c r="G241" s="9">
        <v>3938464</v>
      </c>
      <c r="H241" s="9">
        <f>E241-F241</f>
        <v>3717814</v>
      </c>
    </row>
    <row r="242" spans="1:8" s="1" customFormat="1" x14ac:dyDescent="0.25">
      <c r="A242" s="1" t="s">
        <v>31</v>
      </c>
      <c r="C242" s="10">
        <v>4956250</v>
      </c>
      <c r="D242" s="10">
        <f>E242-C242</f>
        <v>0</v>
      </c>
      <c r="E242" s="10">
        <v>4956250</v>
      </c>
      <c r="F242" s="10">
        <v>4923262.5</v>
      </c>
      <c r="G242" s="10">
        <v>4923262.5</v>
      </c>
      <c r="H242" s="10">
        <f>E242-F242</f>
        <v>32987.5</v>
      </c>
    </row>
    <row r="243" spans="1:8" x14ac:dyDescent="0.25">
      <c r="B243" t="s">
        <v>1</v>
      </c>
      <c r="C243" s="9">
        <v>4956250</v>
      </c>
      <c r="D243" s="9">
        <f>E243-C243</f>
        <v>0</v>
      </c>
      <c r="E243" s="9">
        <v>4956250</v>
      </c>
      <c r="F243" s="9">
        <v>4923262.5</v>
      </c>
      <c r="G243" s="9">
        <v>4923262.5</v>
      </c>
      <c r="H243" s="9">
        <f>E243-F243</f>
        <v>32987.5</v>
      </c>
    </row>
    <row r="244" spans="1:8" s="1" customFormat="1" x14ac:dyDescent="0.25">
      <c r="A244" s="1" t="s">
        <v>30</v>
      </c>
      <c r="C244" s="10">
        <v>4740664</v>
      </c>
      <c r="D244" s="10">
        <f>E244-C244</f>
        <v>0</v>
      </c>
      <c r="E244" s="10">
        <v>4740664</v>
      </c>
      <c r="F244" s="10">
        <v>0</v>
      </c>
      <c r="G244" s="10">
        <v>0</v>
      </c>
      <c r="H244" s="10">
        <f>E244-F244</f>
        <v>4740664</v>
      </c>
    </row>
    <row r="245" spans="1:8" x14ac:dyDescent="0.25">
      <c r="B245" t="s">
        <v>1</v>
      </c>
      <c r="C245" s="9">
        <v>4740664</v>
      </c>
      <c r="D245" s="9">
        <f>E245-C245</f>
        <v>0</v>
      </c>
      <c r="E245" s="9">
        <v>4740664</v>
      </c>
      <c r="F245" s="9">
        <v>0</v>
      </c>
      <c r="G245" s="9">
        <v>0</v>
      </c>
      <c r="H245" s="9">
        <f>E245-F245</f>
        <v>4740664</v>
      </c>
    </row>
    <row r="246" spans="1:8" s="1" customFormat="1" x14ac:dyDescent="0.25">
      <c r="A246" s="1" t="s">
        <v>29</v>
      </c>
      <c r="C246" s="10">
        <v>1218792</v>
      </c>
      <c r="D246" s="10">
        <f>E246-C246</f>
        <v>0</v>
      </c>
      <c r="E246" s="10">
        <v>1218792</v>
      </c>
      <c r="F246" s="10">
        <v>0</v>
      </c>
      <c r="G246" s="10">
        <v>0</v>
      </c>
      <c r="H246" s="10">
        <f>E246-F246</f>
        <v>1218792</v>
      </c>
    </row>
    <row r="247" spans="1:8" x14ac:dyDescent="0.25">
      <c r="B247" t="s">
        <v>1</v>
      </c>
      <c r="C247" s="9">
        <v>1218792</v>
      </c>
      <c r="D247" s="9">
        <f>E247-C247</f>
        <v>0</v>
      </c>
      <c r="E247" s="9">
        <v>1218792</v>
      </c>
      <c r="F247" s="9">
        <v>0</v>
      </c>
      <c r="G247" s="9">
        <v>0</v>
      </c>
      <c r="H247" s="9">
        <f>E247-F247</f>
        <v>1218792</v>
      </c>
    </row>
    <row r="248" spans="1:8" s="1" customFormat="1" x14ac:dyDescent="0.25">
      <c r="A248" s="1" t="s">
        <v>28</v>
      </c>
      <c r="C248" s="10">
        <v>62893485.130000003</v>
      </c>
      <c r="D248" s="10">
        <f>E248-C248</f>
        <v>4081066.7599999979</v>
      </c>
      <c r="E248" s="10">
        <v>66974551.890000001</v>
      </c>
      <c r="F248" s="10">
        <v>32392083.920000002</v>
      </c>
      <c r="G248" s="10">
        <v>19697851.600000001</v>
      </c>
      <c r="H248" s="10">
        <f>E248-F248</f>
        <v>34582467.969999999</v>
      </c>
    </row>
    <row r="249" spans="1:8" x14ac:dyDescent="0.25">
      <c r="B249" t="s">
        <v>1</v>
      </c>
      <c r="C249" s="9">
        <v>62893485.130000003</v>
      </c>
      <c r="D249" s="9">
        <f>E249-C249</f>
        <v>4081066.7599999979</v>
      </c>
      <c r="E249" s="9">
        <v>66974551.890000001</v>
      </c>
      <c r="F249" s="9">
        <v>32392083.920000002</v>
      </c>
      <c r="G249" s="9">
        <v>19697851.600000001</v>
      </c>
      <c r="H249" s="9">
        <f>E249-F249</f>
        <v>34582467.969999999</v>
      </c>
    </row>
    <row r="250" spans="1:8" s="1" customFormat="1" x14ac:dyDescent="0.25">
      <c r="A250" s="1" t="s">
        <v>27</v>
      </c>
      <c r="C250" s="10">
        <v>31027844.079999998</v>
      </c>
      <c r="D250" s="10">
        <f>E250-C250</f>
        <v>766074.89999999851</v>
      </c>
      <c r="E250" s="10">
        <v>31793918.979999997</v>
      </c>
      <c r="F250" s="10">
        <v>14718272.720000001</v>
      </c>
      <c r="G250" s="10">
        <v>13063875.02</v>
      </c>
      <c r="H250" s="10">
        <f>E250-F250</f>
        <v>17075646.259999998</v>
      </c>
    </row>
    <row r="251" spans="1:8" x14ac:dyDescent="0.25">
      <c r="B251" t="s">
        <v>1</v>
      </c>
      <c r="C251" s="9">
        <v>31027844.079999998</v>
      </c>
      <c r="D251" s="9">
        <f>E251-C251</f>
        <v>766074.89999999851</v>
      </c>
      <c r="E251" s="9">
        <v>31793918.979999997</v>
      </c>
      <c r="F251" s="9">
        <v>14718272.720000001</v>
      </c>
      <c r="G251" s="9">
        <v>13063875.02</v>
      </c>
      <c r="H251" s="9">
        <f>E251-F251</f>
        <v>17075646.259999998</v>
      </c>
    </row>
    <row r="252" spans="1:8" s="1" customFormat="1" x14ac:dyDescent="0.25">
      <c r="A252" s="1" t="s">
        <v>26</v>
      </c>
      <c r="C252" s="10">
        <v>56875509.560000002</v>
      </c>
      <c r="D252" s="10">
        <f>E252-C252</f>
        <v>2913352.0099999979</v>
      </c>
      <c r="E252" s="10">
        <v>59788861.57</v>
      </c>
      <c r="F252" s="10">
        <v>37938259.350000001</v>
      </c>
      <c r="G252" s="10">
        <v>33843511.969999999</v>
      </c>
      <c r="H252" s="10">
        <f>E252-F252</f>
        <v>21850602.219999999</v>
      </c>
    </row>
    <row r="253" spans="1:8" x14ac:dyDescent="0.25">
      <c r="B253" t="s">
        <v>1</v>
      </c>
      <c r="C253" s="9">
        <v>56875509.560000002</v>
      </c>
      <c r="D253" s="9">
        <f>E253-C253</f>
        <v>2913352.0099999979</v>
      </c>
      <c r="E253" s="9">
        <v>59788861.57</v>
      </c>
      <c r="F253" s="9">
        <v>37938259.350000001</v>
      </c>
      <c r="G253" s="9">
        <v>33843511.969999999</v>
      </c>
      <c r="H253" s="9">
        <f>E253-F253</f>
        <v>21850602.219999999</v>
      </c>
    </row>
    <row r="254" spans="1:8" s="1" customFormat="1" x14ac:dyDescent="0.25">
      <c r="A254" s="1" t="s">
        <v>25</v>
      </c>
      <c r="C254" s="10">
        <v>320388579.22000003</v>
      </c>
      <c r="D254" s="10">
        <f>E254-C254</f>
        <v>27225680.25</v>
      </c>
      <c r="E254" s="10">
        <v>347614259.47000003</v>
      </c>
      <c r="F254" s="10">
        <v>181796718.50999999</v>
      </c>
      <c r="G254" s="10">
        <v>121141439.59</v>
      </c>
      <c r="H254" s="10">
        <f>E254-F254</f>
        <v>165817540.96000004</v>
      </c>
    </row>
    <row r="255" spans="1:8" x14ac:dyDescent="0.25">
      <c r="B255" t="s">
        <v>1</v>
      </c>
      <c r="C255" s="9">
        <v>320388579.22000003</v>
      </c>
      <c r="D255" s="9">
        <f>E255-C255</f>
        <v>27225680.25</v>
      </c>
      <c r="E255" s="9">
        <v>347614259.47000003</v>
      </c>
      <c r="F255" s="9">
        <v>181796718.50999999</v>
      </c>
      <c r="G255" s="9">
        <v>121141439.59</v>
      </c>
      <c r="H255" s="9">
        <f>E255-F255</f>
        <v>165817540.96000004</v>
      </c>
    </row>
    <row r="256" spans="1:8" s="1" customFormat="1" x14ac:dyDescent="0.25">
      <c r="A256" s="1" t="s">
        <v>24</v>
      </c>
      <c r="C256" s="10">
        <v>495000</v>
      </c>
      <c r="D256" s="10">
        <f>E256-C256</f>
        <v>0</v>
      </c>
      <c r="E256" s="10">
        <v>495000</v>
      </c>
      <c r="F256" s="10">
        <v>495000</v>
      </c>
      <c r="G256" s="10">
        <v>495000</v>
      </c>
      <c r="H256" s="10">
        <f>E256-F256</f>
        <v>0</v>
      </c>
    </row>
    <row r="257" spans="1:8" x14ac:dyDescent="0.25">
      <c r="B257" t="s">
        <v>1</v>
      </c>
      <c r="C257" s="9">
        <v>495000</v>
      </c>
      <c r="D257" s="9">
        <f>E257-C257</f>
        <v>0</v>
      </c>
      <c r="E257" s="9">
        <v>495000</v>
      </c>
      <c r="F257" s="9">
        <v>495000</v>
      </c>
      <c r="G257" s="9">
        <v>495000</v>
      </c>
      <c r="H257" s="9">
        <f>E257-F257</f>
        <v>0</v>
      </c>
    </row>
    <row r="258" spans="1:8" s="1" customFormat="1" x14ac:dyDescent="0.25">
      <c r="A258" s="1" t="s">
        <v>23</v>
      </c>
      <c r="C258" s="10">
        <v>348453600</v>
      </c>
      <c r="D258" s="10">
        <f>E258-C258</f>
        <v>18848200</v>
      </c>
      <c r="E258" s="10">
        <v>367301800</v>
      </c>
      <c r="F258" s="10">
        <v>72715000</v>
      </c>
      <c r="G258" s="10">
        <v>72715000</v>
      </c>
      <c r="H258" s="10">
        <f>E258-F258</f>
        <v>294586800</v>
      </c>
    </row>
    <row r="259" spans="1:8" x14ac:dyDescent="0.25">
      <c r="B259" t="s">
        <v>1</v>
      </c>
      <c r="C259" s="9">
        <v>348453600</v>
      </c>
      <c r="D259" s="9">
        <f>E259-C259</f>
        <v>18848200</v>
      </c>
      <c r="E259" s="9">
        <v>367301800</v>
      </c>
      <c r="F259" s="9">
        <v>72715000</v>
      </c>
      <c r="G259" s="9">
        <v>72715000</v>
      </c>
      <c r="H259" s="9">
        <f>E259-F259</f>
        <v>294586800</v>
      </c>
    </row>
    <row r="260" spans="1:8" s="1" customFormat="1" x14ac:dyDescent="0.25">
      <c r="A260" s="1" t="s">
        <v>22</v>
      </c>
      <c r="C260" s="10">
        <v>40000000</v>
      </c>
      <c r="D260" s="10">
        <f>E260-C260</f>
        <v>0</v>
      </c>
      <c r="E260" s="10">
        <v>40000000</v>
      </c>
      <c r="F260" s="10">
        <v>20000000</v>
      </c>
      <c r="G260" s="10">
        <v>20000000</v>
      </c>
      <c r="H260" s="10">
        <f>E260-F260</f>
        <v>20000000</v>
      </c>
    </row>
    <row r="261" spans="1:8" x14ac:dyDescent="0.25">
      <c r="B261" t="s">
        <v>1</v>
      </c>
      <c r="C261" s="9">
        <v>40000000</v>
      </c>
      <c r="D261" s="9">
        <f>E261-C261</f>
        <v>0</v>
      </c>
      <c r="E261" s="9">
        <v>40000000</v>
      </c>
      <c r="F261" s="9">
        <v>20000000</v>
      </c>
      <c r="G261" s="9">
        <v>20000000</v>
      </c>
      <c r="H261" s="9">
        <f>E261-F261</f>
        <v>20000000</v>
      </c>
    </row>
    <row r="262" spans="1:8" s="1" customFormat="1" x14ac:dyDescent="0.25">
      <c r="A262" s="1" t="s">
        <v>21</v>
      </c>
      <c r="C262" s="10">
        <v>2600000000</v>
      </c>
      <c r="D262" s="10">
        <f>E262-C262</f>
        <v>0</v>
      </c>
      <c r="E262" s="10">
        <v>2600000000</v>
      </c>
      <c r="F262" s="10">
        <v>1145308982.5799999</v>
      </c>
      <c r="G262" s="10">
        <v>1145308982.5799999</v>
      </c>
      <c r="H262" s="10">
        <f>E262-F262</f>
        <v>1454691017.4200001</v>
      </c>
    </row>
    <row r="263" spans="1:8" x14ac:dyDescent="0.25">
      <c r="B263" t="s">
        <v>1</v>
      </c>
      <c r="C263" s="9">
        <v>2600000000</v>
      </c>
      <c r="D263" s="9">
        <f>E263-C263</f>
        <v>0</v>
      </c>
      <c r="E263" s="9">
        <v>2600000000</v>
      </c>
      <c r="F263" s="9">
        <v>1145308982.5799999</v>
      </c>
      <c r="G263" s="9">
        <v>1145308982.5799999</v>
      </c>
      <c r="H263" s="9">
        <f>E263-F263</f>
        <v>1454691017.4200001</v>
      </c>
    </row>
    <row r="264" spans="1:8" s="1" customFormat="1" x14ac:dyDescent="0.25">
      <c r="A264" s="1" t="s">
        <v>20</v>
      </c>
      <c r="C264" s="10">
        <v>804992.26</v>
      </c>
      <c r="D264" s="10">
        <f>E264-C264</f>
        <v>0</v>
      </c>
      <c r="E264" s="10">
        <v>804992.26</v>
      </c>
      <c r="F264" s="10">
        <v>428320.36</v>
      </c>
      <c r="G264" s="10">
        <v>428320.36</v>
      </c>
      <c r="H264" s="10">
        <f>E264-F264</f>
        <v>376671.9</v>
      </c>
    </row>
    <row r="265" spans="1:8" x14ac:dyDescent="0.25">
      <c r="B265" t="s">
        <v>1</v>
      </c>
      <c r="C265" s="9">
        <v>804992.26</v>
      </c>
      <c r="D265" s="9">
        <f>E265-C265</f>
        <v>0</v>
      </c>
      <c r="E265" s="9">
        <v>804992.26</v>
      </c>
      <c r="F265" s="9">
        <v>428320.36</v>
      </c>
      <c r="G265" s="9">
        <v>428320.36</v>
      </c>
      <c r="H265" s="9">
        <f>E265-F265</f>
        <v>376671.9</v>
      </c>
    </row>
    <row r="266" spans="1:8" s="1" customFormat="1" x14ac:dyDescent="0.25">
      <c r="A266" s="1" t="s">
        <v>19</v>
      </c>
      <c r="C266" s="10">
        <v>4000000</v>
      </c>
      <c r="D266" s="10">
        <f>E266-C266</f>
        <v>0</v>
      </c>
      <c r="E266" s="10">
        <v>4000000</v>
      </c>
      <c r="F266" s="10">
        <v>0</v>
      </c>
      <c r="G266" s="10">
        <v>0</v>
      </c>
      <c r="H266" s="10">
        <f>E266-F266</f>
        <v>4000000</v>
      </c>
    </row>
    <row r="267" spans="1:8" x14ac:dyDescent="0.25">
      <c r="B267" t="s">
        <v>1</v>
      </c>
      <c r="C267" s="9">
        <v>4000000</v>
      </c>
      <c r="D267" s="9">
        <f>E267-C267</f>
        <v>0</v>
      </c>
      <c r="E267" s="9">
        <v>4000000</v>
      </c>
      <c r="F267" s="9">
        <v>0</v>
      </c>
      <c r="G267" s="9">
        <v>0</v>
      </c>
      <c r="H267" s="9">
        <f>E267-F267</f>
        <v>4000000</v>
      </c>
    </row>
    <row r="268" spans="1:8" s="1" customFormat="1" x14ac:dyDescent="0.25">
      <c r="A268" s="1" t="s">
        <v>18</v>
      </c>
      <c r="C268" s="10">
        <v>0</v>
      </c>
      <c r="D268" s="10">
        <f>E268-C268</f>
        <v>8880150</v>
      </c>
      <c r="E268" s="10">
        <v>8880150</v>
      </c>
      <c r="F268" s="10">
        <v>8880150</v>
      </c>
      <c r="G268" s="10">
        <v>0</v>
      </c>
      <c r="H268" s="10">
        <f>E268-F268</f>
        <v>0</v>
      </c>
    </row>
    <row r="269" spans="1:8" x14ac:dyDescent="0.25">
      <c r="B269" t="s">
        <v>1</v>
      </c>
      <c r="C269" s="9">
        <v>0</v>
      </c>
      <c r="D269" s="9">
        <f>E269-C269</f>
        <v>8880150</v>
      </c>
      <c r="E269" s="9">
        <v>8880150</v>
      </c>
      <c r="F269" s="9">
        <v>8880150</v>
      </c>
      <c r="G269" s="9">
        <v>0</v>
      </c>
      <c r="H269" s="9">
        <f>E269-F269</f>
        <v>0</v>
      </c>
    </row>
    <row r="270" spans="1:8" s="1" customFormat="1" x14ac:dyDescent="0.25">
      <c r="A270" s="1" t="s">
        <v>17</v>
      </c>
      <c r="C270" s="10">
        <v>25000000</v>
      </c>
      <c r="D270" s="10">
        <f>E270-C270</f>
        <v>0</v>
      </c>
      <c r="E270" s="10">
        <v>25000000</v>
      </c>
      <c r="F270" s="10">
        <v>25000000</v>
      </c>
      <c r="G270" s="10">
        <v>10000000</v>
      </c>
      <c r="H270" s="10">
        <f>E270-F270</f>
        <v>0</v>
      </c>
    </row>
    <row r="271" spans="1:8" x14ac:dyDescent="0.25">
      <c r="B271" t="s">
        <v>1</v>
      </c>
      <c r="C271" s="9">
        <v>25000000</v>
      </c>
      <c r="D271" s="9">
        <f>E271-C271</f>
        <v>0</v>
      </c>
      <c r="E271" s="9">
        <v>25000000</v>
      </c>
      <c r="F271" s="9">
        <v>25000000</v>
      </c>
      <c r="G271" s="9">
        <v>10000000</v>
      </c>
      <c r="H271" s="9">
        <f>E271-F271</f>
        <v>0</v>
      </c>
    </row>
    <row r="272" spans="1:8" s="1" customFormat="1" x14ac:dyDescent="0.25">
      <c r="A272" s="1" t="s">
        <v>16</v>
      </c>
      <c r="C272" s="10">
        <v>1386385460</v>
      </c>
      <c r="D272" s="10">
        <f>E272-C272</f>
        <v>0</v>
      </c>
      <c r="E272" s="10">
        <v>1386385460</v>
      </c>
      <c r="F272" s="10">
        <v>838444921.33000004</v>
      </c>
      <c r="G272" s="10">
        <v>838444921.33000004</v>
      </c>
      <c r="H272" s="10">
        <f>E272-F272</f>
        <v>547940538.66999996</v>
      </c>
    </row>
    <row r="273" spans="1:8" x14ac:dyDescent="0.25">
      <c r="B273" t="s">
        <v>1</v>
      </c>
      <c r="C273" s="9">
        <v>1386385460</v>
      </c>
      <c r="D273" s="9">
        <f>E273-C273</f>
        <v>0</v>
      </c>
      <c r="E273" s="9">
        <v>1386385460</v>
      </c>
      <c r="F273" s="9">
        <v>838444921.33000004</v>
      </c>
      <c r="G273" s="9">
        <v>838444921.33000004</v>
      </c>
      <c r="H273" s="9">
        <f>E273-F273</f>
        <v>547940538.66999996</v>
      </c>
    </row>
    <row r="274" spans="1:8" s="1" customFormat="1" x14ac:dyDescent="0.25">
      <c r="A274" s="1" t="s">
        <v>15</v>
      </c>
      <c r="C274" s="10">
        <v>160194290</v>
      </c>
      <c r="D274" s="10">
        <f>E274-C274</f>
        <v>13600071.699999988</v>
      </c>
      <c r="E274" s="10">
        <v>173794361.69999999</v>
      </c>
      <c r="F274" s="10">
        <v>90884181.980000004</v>
      </c>
      <c r="G274" s="10">
        <v>60556685.679999992</v>
      </c>
      <c r="H274" s="10">
        <f>E274-F274</f>
        <v>82910179.719999984</v>
      </c>
    </row>
    <row r="275" spans="1:8" x14ac:dyDescent="0.25">
      <c r="B275" t="s">
        <v>1</v>
      </c>
      <c r="C275" s="9">
        <v>160194290</v>
      </c>
      <c r="D275" s="9">
        <f>E275-C275</f>
        <v>13600071.699999988</v>
      </c>
      <c r="E275" s="9">
        <v>173794361.69999999</v>
      </c>
      <c r="F275" s="9">
        <v>90884181.980000004</v>
      </c>
      <c r="G275" s="9">
        <v>60556685.679999992</v>
      </c>
      <c r="H275" s="9">
        <f>E275-F275</f>
        <v>82910179.719999984</v>
      </c>
    </row>
    <row r="276" spans="1:8" s="1" customFormat="1" x14ac:dyDescent="0.25">
      <c r="A276" s="1" t="s">
        <v>14</v>
      </c>
      <c r="C276" s="10">
        <v>12000000</v>
      </c>
      <c r="D276" s="10">
        <f>E276-C276</f>
        <v>0</v>
      </c>
      <c r="E276" s="10">
        <v>12000000</v>
      </c>
      <c r="F276" s="10">
        <v>12000000</v>
      </c>
      <c r="G276" s="10">
        <v>12000000</v>
      </c>
      <c r="H276" s="10">
        <f>E276-F276</f>
        <v>0</v>
      </c>
    </row>
    <row r="277" spans="1:8" x14ac:dyDescent="0.25">
      <c r="B277" t="s">
        <v>1</v>
      </c>
      <c r="C277" s="9">
        <v>12000000</v>
      </c>
      <c r="D277" s="9">
        <f>E277-C277</f>
        <v>0</v>
      </c>
      <c r="E277" s="9">
        <v>12000000</v>
      </c>
      <c r="F277" s="9">
        <v>12000000</v>
      </c>
      <c r="G277" s="9">
        <v>12000000</v>
      </c>
      <c r="H277" s="9">
        <f>E277-F277</f>
        <v>0</v>
      </c>
    </row>
    <row r="278" spans="1:8" s="1" customFormat="1" x14ac:dyDescent="0.25">
      <c r="A278" s="1" t="s">
        <v>13</v>
      </c>
      <c r="C278" s="10">
        <v>50000000</v>
      </c>
      <c r="D278" s="10">
        <f>E278-C278</f>
        <v>0</v>
      </c>
      <c r="E278" s="10">
        <v>50000000</v>
      </c>
      <c r="F278" s="10">
        <v>0</v>
      </c>
      <c r="G278" s="10">
        <v>0</v>
      </c>
      <c r="H278" s="10">
        <f>E278-F278</f>
        <v>50000000</v>
      </c>
    </row>
    <row r="279" spans="1:8" x14ac:dyDescent="0.25">
      <c r="B279" t="s">
        <v>1</v>
      </c>
      <c r="C279" s="9">
        <v>50000000</v>
      </c>
      <c r="D279" s="9">
        <f>E279-C279</f>
        <v>0</v>
      </c>
      <c r="E279" s="9">
        <v>50000000</v>
      </c>
      <c r="F279" s="9">
        <v>0</v>
      </c>
      <c r="G279" s="9">
        <v>0</v>
      </c>
      <c r="H279" s="9">
        <f>E279-F279</f>
        <v>50000000</v>
      </c>
    </row>
    <row r="280" spans="1:8" s="1" customFormat="1" x14ac:dyDescent="0.25">
      <c r="A280" s="1" t="s">
        <v>12</v>
      </c>
      <c r="C280" s="10">
        <v>9486236</v>
      </c>
      <c r="D280" s="10">
        <f>E280-C280</f>
        <v>6564985.8599999994</v>
      </c>
      <c r="E280" s="10">
        <v>16051221.859999999</v>
      </c>
      <c r="F280" s="10">
        <v>10700814.600000001</v>
      </c>
      <c r="G280" s="10">
        <v>6022073.9700000007</v>
      </c>
      <c r="H280" s="10">
        <f>E280-F280</f>
        <v>5350407.2599999979</v>
      </c>
    </row>
    <row r="281" spans="1:8" x14ac:dyDescent="0.25">
      <c r="B281" t="s">
        <v>10</v>
      </c>
      <c r="C281" s="9">
        <v>9486236</v>
      </c>
      <c r="D281" s="9">
        <f>E281-C281</f>
        <v>6564985.8599999994</v>
      </c>
      <c r="E281" s="9">
        <v>16051221.859999999</v>
      </c>
      <c r="F281" s="9">
        <v>10700814.600000001</v>
      </c>
      <c r="G281" s="9">
        <v>6022073.9700000007</v>
      </c>
      <c r="H281" s="9">
        <f>E281-F281</f>
        <v>5350407.2599999979</v>
      </c>
    </row>
    <row r="282" spans="1:8" s="1" customFormat="1" x14ac:dyDescent="0.25">
      <c r="A282" s="1" t="s">
        <v>11</v>
      </c>
      <c r="C282" s="10">
        <v>127342565</v>
      </c>
      <c r="D282" s="10">
        <f>E282-C282</f>
        <v>0</v>
      </c>
      <c r="E282" s="10">
        <v>127342565</v>
      </c>
      <c r="F282" s="10">
        <v>20759297.18</v>
      </c>
      <c r="G282" s="10">
        <v>20759297.18</v>
      </c>
      <c r="H282" s="10">
        <f>E282-F282</f>
        <v>106583267.81999999</v>
      </c>
    </row>
    <row r="283" spans="1:8" x14ac:dyDescent="0.25">
      <c r="B283" t="s">
        <v>10</v>
      </c>
      <c r="C283" s="9">
        <v>127342565</v>
      </c>
      <c r="D283" s="9">
        <f>E283-C283</f>
        <v>0</v>
      </c>
      <c r="E283" s="9">
        <v>127342565</v>
      </c>
      <c r="F283" s="9">
        <v>20759297.18</v>
      </c>
      <c r="G283" s="9">
        <v>20759297.18</v>
      </c>
      <c r="H283" s="9">
        <f>E283-F283</f>
        <v>106583267.81999999</v>
      </c>
    </row>
    <row r="284" spans="1:8" s="1" customFormat="1" x14ac:dyDescent="0.25">
      <c r="A284" s="1" t="s">
        <v>9</v>
      </c>
      <c r="C284" s="10">
        <v>66597652.769999996</v>
      </c>
      <c r="D284" s="10">
        <f>E284-C284</f>
        <v>-10350464</v>
      </c>
      <c r="E284" s="10">
        <v>56247188.769999996</v>
      </c>
      <c r="F284" s="10">
        <v>28905186.490000002</v>
      </c>
      <c r="G284" s="10">
        <v>28905186.490000002</v>
      </c>
      <c r="H284" s="10">
        <f>E284-F284</f>
        <v>27342002.279999994</v>
      </c>
    </row>
    <row r="285" spans="1:8" x14ac:dyDescent="0.25">
      <c r="B285" t="s">
        <v>1</v>
      </c>
      <c r="C285" s="9">
        <v>66597652.769999996</v>
      </c>
      <c r="D285" s="9">
        <f>E285-C285</f>
        <v>-10350464</v>
      </c>
      <c r="E285" s="9">
        <v>56247188.769999996</v>
      </c>
      <c r="F285" s="9">
        <v>28905186.490000002</v>
      </c>
      <c r="G285" s="9">
        <v>28905186.490000002</v>
      </c>
      <c r="H285" s="9">
        <f>E285-F285</f>
        <v>27342002.279999994</v>
      </c>
    </row>
    <row r="286" spans="1:8" s="1" customFormat="1" x14ac:dyDescent="0.25">
      <c r="A286" s="1" t="s">
        <v>8</v>
      </c>
      <c r="C286" s="10">
        <v>518454417.80000007</v>
      </c>
      <c r="D286" s="10">
        <f>E286-C286</f>
        <v>-72767698.99999994</v>
      </c>
      <c r="E286" s="10">
        <v>445686718.80000013</v>
      </c>
      <c r="F286" s="10">
        <v>381098286.54999995</v>
      </c>
      <c r="G286" s="10">
        <v>381098286.54999995</v>
      </c>
      <c r="H286" s="10">
        <f>E286-F286</f>
        <v>64588432.250000179</v>
      </c>
    </row>
    <row r="287" spans="1:8" x14ac:dyDescent="0.25">
      <c r="B287" t="s">
        <v>1</v>
      </c>
      <c r="C287" s="9">
        <v>518454417.80000007</v>
      </c>
      <c r="D287" s="9">
        <f>E287-C287</f>
        <v>-72767698.99999994</v>
      </c>
      <c r="E287" s="9">
        <v>445686718.80000013</v>
      </c>
      <c r="F287" s="9">
        <v>381098286.54999995</v>
      </c>
      <c r="G287" s="9">
        <v>381098286.54999995</v>
      </c>
      <c r="H287" s="9">
        <f>E287-F287</f>
        <v>64588432.250000179</v>
      </c>
    </row>
    <row r="288" spans="1:8" s="1" customFormat="1" x14ac:dyDescent="0.25">
      <c r="A288" s="1" t="s">
        <v>7</v>
      </c>
      <c r="C288" s="10">
        <v>48343500.770000003</v>
      </c>
      <c r="D288" s="10">
        <f>E288-C288</f>
        <v>0</v>
      </c>
      <c r="E288" s="10">
        <v>48343500.770000003</v>
      </c>
      <c r="F288" s="10">
        <v>22253866.699999999</v>
      </c>
      <c r="G288" s="10">
        <v>22253866.699999999</v>
      </c>
      <c r="H288" s="10">
        <f>E288-F288</f>
        <v>26089634.070000004</v>
      </c>
    </row>
    <row r="289" spans="1:8" x14ac:dyDescent="0.25">
      <c r="B289" t="s">
        <v>1</v>
      </c>
      <c r="C289" s="9">
        <v>48343500.770000003</v>
      </c>
      <c r="D289" s="9">
        <f>E289-C289</f>
        <v>0</v>
      </c>
      <c r="E289" s="9">
        <v>48343500.770000003</v>
      </c>
      <c r="F289" s="9">
        <v>22253866.699999999</v>
      </c>
      <c r="G289" s="9">
        <v>22253866.699999999</v>
      </c>
      <c r="H289" s="9">
        <f>E289-F289</f>
        <v>26089634.070000004</v>
      </c>
    </row>
    <row r="290" spans="1:8" s="1" customFormat="1" x14ac:dyDescent="0.25">
      <c r="A290" s="1" t="s">
        <v>6</v>
      </c>
      <c r="C290" s="10">
        <v>57441437.979999997</v>
      </c>
      <c r="D290" s="10">
        <f>E290-C290</f>
        <v>0</v>
      </c>
      <c r="E290" s="10">
        <v>57441437.979999997</v>
      </c>
      <c r="F290" s="10">
        <v>24187860.119999997</v>
      </c>
      <c r="G290" s="10">
        <v>24187860.119999997</v>
      </c>
      <c r="H290" s="10">
        <f>E290-F290</f>
        <v>33253577.859999999</v>
      </c>
    </row>
    <row r="291" spans="1:8" x14ac:dyDescent="0.25">
      <c r="B291" t="s">
        <v>1</v>
      </c>
      <c r="C291" s="9">
        <v>57441437.979999997</v>
      </c>
      <c r="D291" s="9">
        <f>E291-C291</f>
        <v>0</v>
      </c>
      <c r="E291" s="9">
        <v>57441437.979999997</v>
      </c>
      <c r="F291" s="9">
        <v>24187860.119999997</v>
      </c>
      <c r="G291" s="9">
        <v>24187860.119999997</v>
      </c>
      <c r="H291" s="9">
        <f>E291-F291</f>
        <v>33253577.859999999</v>
      </c>
    </row>
    <row r="292" spans="1:8" s="1" customFormat="1" x14ac:dyDescent="0.25">
      <c r="A292" s="1" t="s">
        <v>5</v>
      </c>
      <c r="C292" s="10">
        <v>10327492764</v>
      </c>
      <c r="D292" s="10">
        <f>E292-C292</f>
        <v>104595212.25</v>
      </c>
      <c r="E292" s="10">
        <v>10432087976.25</v>
      </c>
      <c r="F292" s="10">
        <v>5283128613.6700001</v>
      </c>
      <c r="G292" s="10">
        <v>5043157670.6599998</v>
      </c>
      <c r="H292" s="10">
        <f>E292-F292</f>
        <v>5148959362.5799999</v>
      </c>
    </row>
    <row r="293" spans="1:8" x14ac:dyDescent="0.25">
      <c r="B293" t="s">
        <v>1</v>
      </c>
      <c r="C293" s="9">
        <v>900553016</v>
      </c>
      <c r="D293" s="9">
        <f>E293-C293</f>
        <v>-110617517.49000013</v>
      </c>
      <c r="E293" s="9">
        <v>789935498.50999987</v>
      </c>
      <c r="F293" s="9">
        <v>281358630.28000003</v>
      </c>
      <c r="G293" s="9">
        <v>271618373.16999996</v>
      </c>
      <c r="H293" s="9">
        <f>E293-F293</f>
        <v>508576868.22999984</v>
      </c>
    </row>
    <row r="294" spans="1:8" x14ac:dyDescent="0.25">
      <c r="B294" t="s">
        <v>4</v>
      </c>
      <c r="C294" s="9">
        <v>0</v>
      </c>
      <c r="D294" s="9">
        <f>E294-C294</f>
        <v>6014356</v>
      </c>
      <c r="E294" s="9">
        <v>6014356</v>
      </c>
      <c r="F294" s="9">
        <v>4344528.1399999997</v>
      </c>
      <c r="G294" s="9">
        <v>4134823.33</v>
      </c>
      <c r="H294" s="9">
        <f>E294-F294</f>
        <v>1669827.8600000003</v>
      </c>
    </row>
    <row r="295" spans="1:8" x14ac:dyDescent="0.25">
      <c r="B295" t="s">
        <v>3</v>
      </c>
      <c r="C295" s="9">
        <v>9426939748</v>
      </c>
      <c r="D295" s="9">
        <f>E295-C295</f>
        <v>209198373.73999977</v>
      </c>
      <c r="E295" s="9">
        <v>9636138121.7399998</v>
      </c>
      <c r="F295" s="9">
        <v>4997425455.25</v>
      </c>
      <c r="G295" s="9">
        <v>4767404474.1599998</v>
      </c>
      <c r="H295" s="9">
        <f>E295-F295</f>
        <v>4638712666.4899998</v>
      </c>
    </row>
    <row r="296" spans="1:8" s="1" customFormat="1" x14ac:dyDescent="0.25">
      <c r="A296" s="1" t="s">
        <v>2</v>
      </c>
      <c r="C296" s="10">
        <v>0</v>
      </c>
      <c r="D296" s="10">
        <f>E296-C296</f>
        <v>8041450.9199999999</v>
      </c>
      <c r="E296" s="10">
        <v>8041450.9199999999</v>
      </c>
      <c r="F296" s="10">
        <v>2539092.91</v>
      </c>
      <c r="G296" s="10">
        <v>2539092.91</v>
      </c>
      <c r="H296" s="10">
        <f>E296-F296</f>
        <v>5502358.0099999998</v>
      </c>
    </row>
    <row r="297" spans="1:8" x14ac:dyDescent="0.25">
      <c r="B297" t="s">
        <v>1</v>
      </c>
      <c r="C297" s="9">
        <v>0</v>
      </c>
      <c r="D297" s="9">
        <f>E297-C297</f>
        <v>8041450.9199999999</v>
      </c>
      <c r="E297" s="9">
        <v>8041450.9199999999</v>
      </c>
      <c r="F297" s="9">
        <v>2539092.91</v>
      </c>
      <c r="G297" s="9">
        <v>2539092.91</v>
      </c>
      <c r="H297" s="9">
        <f>E297-F297</f>
        <v>5502358.0099999998</v>
      </c>
    </row>
    <row r="298" spans="1:8" ht="12.75" customHeight="1" x14ac:dyDescent="0.25">
      <c r="C298" s="9"/>
      <c r="D298" s="9"/>
      <c r="E298" s="9"/>
      <c r="F298" s="9"/>
      <c r="G298" s="9"/>
      <c r="H298" s="9"/>
    </row>
    <row r="299" spans="1:8" s="1" customFormat="1" x14ac:dyDescent="0.25">
      <c r="A299" s="8" t="s">
        <v>0</v>
      </c>
      <c r="B299" s="7"/>
      <c r="C299" s="6">
        <v>66850247879.000015</v>
      </c>
      <c r="D299" s="5">
        <f>E299-C299</f>
        <v>1867692756.3299713</v>
      </c>
      <c r="E299" s="4">
        <v>68717940635.329987</v>
      </c>
      <c r="F299" s="4">
        <v>30836629935.259995</v>
      </c>
      <c r="G299" s="3">
        <v>30113912262.630005</v>
      </c>
      <c r="H299" s="2">
        <f>E299-F299</f>
        <v>37881310700.069992</v>
      </c>
    </row>
  </sheetData>
  <mergeCells count="2">
    <mergeCell ref="A299:B299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2018-07-20T03:58:17Z</dcterms:created>
  <dcterms:modified xsi:type="dcterms:W3CDTF">2018-07-20T03:59:33Z</dcterms:modified>
</cp:coreProperties>
</file>