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0" windowWidth="28800" windowHeight="12420" activeTab="0"/>
  </bookViews>
  <sheets>
    <sheet name="Hoja1" sheetId="1" r:id="rId1"/>
  </sheets>
  <definedNames>
    <definedName name="_xlnm.Print_Titles" localSheetId="0">'Hoja1'!$1:$5</definedName>
  </definedNames>
  <calcPr fullCalcOnLoad="1"/>
</workbook>
</file>

<file path=xl/sharedStrings.xml><?xml version="1.0" encoding="utf-8"?>
<sst xmlns="http://schemas.openxmlformats.org/spreadsheetml/2006/main" count="298" uniqueCount="145">
  <si>
    <t>GOBIERNO</t>
  </si>
  <si>
    <t>1U</t>
  </si>
  <si>
    <t>OTROS SUBSIDIOS</t>
  </si>
  <si>
    <t>FISCALIA GENERAL DEL ESTADO</t>
  </si>
  <si>
    <t>2E</t>
  </si>
  <si>
    <t>PRESTACIÓN DE SERVICIOS PÚBLICOS</t>
  </si>
  <si>
    <t>SECRETARIA GENERAL DE GOBIERNO</t>
  </si>
  <si>
    <t>SECRETARIA DE HACIENDA</t>
  </si>
  <si>
    <t>SECRETARIA DE TRABAJO Y PREVISION SOCIAL</t>
  </si>
  <si>
    <t>COORDINACION DE RELACIONES PUBLICAS</t>
  </si>
  <si>
    <t>REPRESENTACION DEL GOBIERNO DEL ESTADO EN LA CD. DE MEXICO</t>
  </si>
  <si>
    <t>OFICINAS ESTATALES DE ENLACE CON LA SECRETARIA DE RELACIONES EXTERIORES</t>
  </si>
  <si>
    <t>AUDITORIA SUPERIOR DEL ESTADO</t>
  </si>
  <si>
    <t>TRIBUNAL SUPERIOR DE JUSTICIA</t>
  </si>
  <si>
    <t>CONSEJO ESTATAL DE POBLACION</t>
  </si>
  <si>
    <t>PENSIONES CIVILES DEL ESTADO DE CHIHUAHUA</t>
  </si>
  <si>
    <t>FIDEICOMISO POLICIA AMIGO</t>
  </si>
  <si>
    <t>FIDEICOMISO TRANSITO AMIGO</t>
  </si>
  <si>
    <t>FIDEICOMISO PARA LA COMPETITIVIDAD Y SEGURIDAD CIUDADANA</t>
  </si>
  <si>
    <t>FONDO DE AYUDA, ASISTENCIA Y REPARACION A VICTIMAS DEL ESTADO DE CHIHUAHUA</t>
  </si>
  <si>
    <t>COMISION ESTATAL DE LOS DERECHOS HUMANOS</t>
  </si>
  <si>
    <t>TRIBUNAL ESTATAL ELECTORAL</t>
  </si>
  <si>
    <t>INSTITUTO CHIHUAHUENSE PARA LA TRANSPARENCIA Y ACCESO A LA INFORMACION PUBLICA</t>
  </si>
  <si>
    <t>MUNICIPIOS</t>
  </si>
  <si>
    <t>2F</t>
  </si>
  <si>
    <t>PROMOCIÓN Y FOMENTO</t>
  </si>
  <si>
    <t>SECRETARIA DE DESARROLLO MUNICIPAL</t>
  </si>
  <si>
    <t>COORDINACION DE COMUNICACION SOCIAL</t>
  </si>
  <si>
    <t>COORDINACION DE ASESORES Y PROYECTOS ESPECIALES</t>
  </si>
  <si>
    <t>2G</t>
  </si>
  <si>
    <t>REGULACIÓN Y SUPERVISIÓN</t>
  </si>
  <si>
    <t>CONSEJERIA JURIDICA</t>
  </si>
  <si>
    <t>2K</t>
  </si>
  <si>
    <t>PROYECTOS DE INVERSIÓN</t>
  </si>
  <si>
    <t>SECRETARIA DE COMUNICACIONES Y OBRAS PUBLICAS</t>
  </si>
  <si>
    <t>2P</t>
  </si>
  <si>
    <t>PLANEACIÓN, SEGUIMIENTO Y EVALUACIÓN DE POLITICAS PÚBLICAS</t>
  </si>
  <si>
    <t>DESPACHO DEL EJECUTIVO</t>
  </si>
  <si>
    <t>SECRETARIA DE LA FUNCION PUBLICA</t>
  </si>
  <si>
    <t>COORDINACION EJECUTIVA DE GABINETE</t>
  </si>
  <si>
    <t>CONGRESO DEL ESTADO</t>
  </si>
  <si>
    <t>2R</t>
  </si>
  <si>
    <t>ESPECÍFICOS</t>
  </si>
  <si>
    <t>CENTRO DE IMPLEMENTACION DEL SISTEMA DE JUSTICIA PENAL</t>
  </si>
  <si>
    <t>INSTITUTO ESTATAL ELECTORAL</t>
  </si>
  <si>
    <t>3M</t>
  </si>
  <si>
    <t>APOYO AL PROCESO PRESUPUESTARIO Y PARA MEJORAR LA EFICIENCIA INSTITUCIONAL</t>
  </si>
  <si>
    <t>FIDEICOMISO IRREVOCABLE DE ADMINISTRACION Y GARANTIA DE PAGO</t>
  </si>
  <si>
    <t>3O</t>
  </si>
  <si>
    <t>APOYO A LA FUNCIÓN PÚBLICA Y AL MEJORAMIENTO DE LA GESTIÓN</t>
  </si>
  <si>
    <t>4N</t>
  </si>
  <si>
    <t>DESASTRES NATURALES</t>
  </si>
  <si>
    <t>FONDO DE DESASTRES NATURALES CHIHUAHUA (FONDEN)</t>
  </si>
  <si>
    <t>6D</t>
  </si>
  <si>
    <t>COSTO FINANCIERO, DEUDA O APOYOS A DEUDORES Y AHORRADORES DE LA BANCA</t>
  </si>
  <si>
    <t>6H</t>
  </si>
  <si>
    <t>ADEUDOS DE EJERCICIOS FISCALES ANTERIORES</t>
  </si>
  <si>
    <t>DESARROLLO SOCIAL</t>
  </si>
  <si>
    <t>1S</t>
  </si>
  <si>
    <t>SUBSIDIOS SUJETOS A REGLAS DE OPERACIÓN</t>
  </si>
  <si>
    <t>SECRETARIA DE DESARROLLO SOCIAL</t>
  </si>
  <si>
    <t>SECRETARIA DE EDUCACION Y DEPORTE</t>
  </si>
  <si>
    <t>COMISION ESTATAL PARA LOS PUEBLOS INDIGENAS</t>
  </si>
  <si>
    <t>DESARROLLO INTEGRAL DE LA FAMILIA DEL ESTADO DE CHIHUAHUA</t>
  </si>
  <si>
    <t>COMISION ESTATAL DE VIVIENDA, SUELO E INFRAESTRUCTURA DE CHIHUAHUA</t>
  </si>
  <si>
    <t>FIDEICOMISO PROGRAMA DE BECAS NACIONALES PARA LA EDUCACION SUPERIOR MANUTENCION</t>
  </si>
  <si>
    <t>SECRETARIA DE SALUD</t>
  </si>
  <si>
    <t>SECRETARIA DE DESARROLLO URBANO Y ECOLOGIA</t>
  </si>
  <si>
    <t>SERVICIOS EDUCATIVOS DEL ESTADO DE CHIHUAHUA</t>
  </si>
  <si>
    <t>UNIVERSIDAD TECNOLOGICA DE CHIHUAHUA</t>
  </si>
  <si>
    <t>UNIVERSIDAD TECNOLOGICA DE CIUDAD JUAREZ</t>
  </si>
  <si>
    <t>COLEGIO DE BACHILLERES DEL ESTADO DE CHIHUAHUA</t>
  </si>
  <si>
    <t>INSTITUTO TECNOLOGICO SUPERIOR DE NUEVO CASAS GRANDES</t>
  </si>
  <si>
    <t>COLEGIO DE ESTUDIOS CIENTIFICOS Y TECNOLOGICOS DEL ESTADO DE CHIHUAHUA</t>
  </si>
  <si>
    <t>COLEGIO DE EDUCACION PROFESIONAL TECNICA DEL ESTADO DE CHIHUAHUA</t>
  </si>
  <si>
    <t>INSTITUTO CHIHUAHUENSE DE EDUCACION PARA LOS ADULTOS</t>
  </si>
  <si>
    <t>SERVICIOS DE SALUD DE CHIHUAHUA</t>
  </si>
  <si>
    <t>INSTITUTO CHIHUAHUENSE DE SALUD</t>
  </si>
  <si>
    <t>INSTITUTO CHIHUAHUENSE DE LA MUJERES</t>
  </si>
  <si>
    <t>UNIVERSIDAD AUTONOMA DE CHIHUAHUA</t>
  </si>
  <si>
    <t>UNIVERSIDAD AUTONOMA DE CD. JUAREZ</t>
  </si>
  <si>
    <t>INSTITUTO CHIHUAHUENSE DEL DEPORTE Y CULTURA FISICA</t>
  </si>
  <si>
    <t>INSTITUTO CHIHUAHUENSE DE LA JUVENTUD</t>
  </si>
  <si>
    <t>JUNTA DE ASISTENCIA SOCIAL PRIVADA DEL ESTADO DE CHIHUAHUA</t>
  </si>
  <si>
    <t>INSTITUTO CHIHUAHUENSE DE INFRAESTRUCTURA FISICA EDUCATIVA</t>
  </si>
  <si>
    <t>UNIVERSIDAD POLITECNICA DE CHIHUAHUA</t>
  </si>
  <si>
    <t>UNIVERSIDAD TECNOLOGICA DE LA TARAHUMARA</t>
  </si>
  <si>
    <t>UNIVERSIDAD TECNOLOGICA DE PARRAL</t>
  </si>
  <si>
    <t>UNIVERSIDAD PEDAGOGICA NACIONAL DEL ESTADO DE CHIHUAHUA</t>
  </si>
  <si>
    <t>UNIVERSIDAD TECNOLOGICA DE LA BABICORA</t>
  </si>
  <si>
    <t>UNIVERSIDAD TECNOLOGICA DE PAQUIME</t>
  </si>
  <si>
    <t>UNIVERSIDAD TECNOLOGICA DE CAMARGO</t>
  </si>
  <si>
    <t>UNIVERSIDAD TECNOLOGICA DE CHIHUAHUA SUR</t>
  </si>
  <si>
    <t>SUBSISTEMA DE PREPARATORIA ABIERTA DEL ESTADO DE CHIHUAHUA</t>
  </si>
  <si>
    <t>UNIVERSIDAD TECNOLOGICA PASO DEL NORTE</t>
  </si>
  <si>
    <t>REGIMEN ESTATAL DE PROTECCION SOCIAL EN SALUD</t>
  </si>
  <si>
    <t>FONDO DE RETIRO DE LOS TRABAJADORES INCORPORADOS A LA SECCION 42 DEL SNTE</t>
  </si>
  <si>
    <t>FONDO DE APOYO A LA DELEGACION DE LA CRUZ ROJA</t>
  </si>
  <si>
    <t>FIDEICOMISO SOCIAL DEL EMPRESARIADO CHIHUAHUENSE</t>
  </si>
  <si>
    <t>FONDO DE ATENCION A NIÑOS Y NIÑAS HIJOS DE LAS VICTIMAS DE LA LUCHA CONTRA EL CRIMEN</t>
  </si>
  <si>
    <t>FIDEICOMISO PARA DAR CUMPLIMIENTO AL CONVENIO DE FECHA 26 DE ABRIL DE 2016, ENTRE EL GOBIERNO DEL ESTADO Y LA COMUNIDAD BOSQUES DE SAN ELIAS REPECHIQUE</t>
  </si>
  <si>
    <t>ADMINISTRADORA DE SERVICIOS AEROPORTUARIOS DE CHIHUAHUA</t>
  </si>
  <si>
    <t>SECRETARIA DE CULTURA</t>
  </si>
  <si>
    <t>PARQUE CUMBRES DE MAJALCA</t>
  </si>
  <si>
    <t>CASA CHIHUAHUA CENTRO DE PATRIMONIO CULTURAL</t>
  </si>
  <si>
    <t>JUNTA CENTRAL DE AGUA Y SANEAMIENTO</t>
  </si>
  <si>
    <t>5J</t>
  </si>
  <si>
    <t>PENSIONES Y JUBILACIONES</t>
  </si>
  <si>
    <t>5T</t>
  </si>
  <si>
    <t>APORTACIONES A LA SEGURIDAD SOCIAL</t>
  </si>
  <si>
    <t>SECRETARIA DE INNOVACION Y DESARROLLO ECONOMICO</t>
  </si>
  <si>
    <t>SECRETARIA DE DESARROLLO RURAL</t>
  </si>
  <si>
    <t>COORDINACION DE POLITICA DIGITAL</t>
  </si>
  <si>
    <t>DESARROLLO ECONOMICO</t>
  </si>
  <si>
    <t>FONDO DE FOMENTO AGROPECUARIO DEL ESTADO (FOFAE)</t>
  </si>
  <si>
    <t>FIDEICOMISO PARA EL DESARROLLO FORESTAL SUSTENTABLE EN EL ESTADO (FIDEFOSE)</t>
  </si>
  <si>
    <t>EL COLEGIO DE CHIHUAHUA</t>
  </si>
  <si>
    <t>INSTITUTO DE INNOVACION Y COMPETITIVIDAD</t>
  </si>
  <si>
    <t>FIDEICOMISO DE PROMOCION Y FOMENTO DE LAS ACTIVIDADES TURISTICAS</t>
  </si>
  <si>
    <t>FIDEICOMISO EXPO-CHIHUAHUA</t>
  </si>
  <si>
    <t>FONDO MIXTO CONACYT - GOBIERNO DEL ESTADO DE CHIHUAHUA</t>
  </si>
  <si>
    <t>OPERADORA DE TRANSPORTE VIVEBUS CHIHUAHUA</t>
  </si>
  <si>
    <t>INSTITUTO DE APOYO AL DESARROLLO TECNOLOGICO</t>
  </si>
  <si>
    <t>INSTITUTO DE CAPACITACION PARA EL TRABAJO DEL ESTADO DE CHIHUAHUA</t>
  </si>
  <si>
    <t>FOMENTO Y DESARROLLO ARTESANAL DEL ESTADO DE CHIHUAHUA</t>
  </si>
  <si>
    <t>FIDEAPECH</t>
  </si>
  <si>
    <t>FIDEICOMISO BARRANCAS DEL COBRE</t>
  </si>
  <si>
    <t>COMISION FEDERAL DE ELECTRICIDAD</t>
  </si>
  <si>
    <t>FIDEICOMISO DEL PROGRAMA DE CARRETERAS FEDERALES Y ESTATALES</t>
  </si>
  <si>
    <t>OTRAS NO CLASIFICADAS EN FUNCIONES ANTERIORES</t>
  </si>
  <si>
    <t>6C</t>
  </si>
  <si>
    <t>PARTICIPACIONES A ENTIDADES FEDERATIVAS Y MUNICIPIOS</t>
  </si>
  <si>
    <t>DEUDA PUBLICA</t>
  </si>
  <si>
    <t>FIDEICOMISO DE CERTIFICADOS BURSATILES ISN</t>
  </si>
  <si>
    <t>6I</t>
  </si>
  <si>
    <t>GASTO FEDERALIZADO</t>
  </si>
  <si>
    <t>CONCEPTO</t>
  </si>
  <si>
    <t>APROBADO</t>
  </si>
  <si>
    <t>AMPLIACIONES / REDUCCIONES</t>
  </si>
  <si>
    <t>MODIFICADO</t>
  </si>
  <si>
    <t>DEVENGADO</t>
  </si>
  <si>
    <t>PAGADO</t>
  </si>
  <si>
    <t>SUBEJERCICIO</t>
  </si>
  <si>
    <t>TOTAL DE EGRESOS</t>
  </si>
  <si>
    <t>GOBIERNO DEL ESTADO DE CHIHUAHUA 
Clasificación a Nivel Función - Programa - Dependencia
 Del 1 de Enero al 30 de Septiembre de 2018
 (Pesos)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</si>
</sst>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18">
    <xf numFmtId="0" fontId="0" fillId="0" borderId="0" xfId="0" applyFont="1" applyAlignment="1">
      <alignment/>
    </xf>
    <xf numFmtId="0" fontId="35" fillId="0" borderId="0" xfId="0" applyFont="1" applyAlignment="1">
      <alignment/>
    </xf>
    <xf numFmtId="3" fontId="0" fillId="0" borderId="0" xfId="0" applyNumberFormat="1" applyAlignment="1">
      <alignment/>
    </xf>
    <xf numFmtId="3" fontId="2" fillId="33" borderId="0" xfId="47" applyNumberFormat="1" applyFont="1" applyFill="1" applyBorder="1" applyAlignment="1">
      <alignment horizontal="center"/>
    </xf>
    <xf numFmtId="0" fontId="36" fillId="33" borderId="0" xfId="0" applyFont="1" applyFill="1" applyBorder="1" applyAlignment="1">
      <alignment horizontal="right"/>
    </xf>
    <xf numFmtId="3" fontId="36" fillId="33" borderId="0" xfId="0" applyNumberFormat="1" applyFont="1" applyFill="1" applyAlignment="1">
      <alignment/>
    </xf>
    <xf numFmtId="0" fontId="0" fillId="33" borderId="0" xfId="0" applyFill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35" fillId="0" borderId="0" xfId="47" applyNumberFormat="1" applyFont="1" applyAlignment="1">
      <alignment/>
    </xf>
    <xf numFmtId="3" fontId="0" fillId="0" borderId="0" xfId="47" applyNumberFormat="1" applyFont="1" applyAlignment="1">
      <alignment/>
    </xf>
    <xf numFmtId="0" fontId="35" fillId="0" borderId="0" xfId="0" applyFont="1" applyBorder="1" applyAlignment="1">
      <alignment/>
    </xf>
    <xf numFmtId="3" fontId="35" fillId="0" borderId="0" xfId="47" applyNumberFormat="1" applyFont="1" applyBorder="1" applyAlignment="1">
      <alignment/>
    </xf>
    <xf numFmtId="3" fontId="0" fillId="0" borderId="0" xfId="47" applyNumberFormat="1" applyFont="1" applyBorder="1" applyAlignment="1">
      <alignment/>
    </xf>
    <xf numFmtId="3" fontId="35" fillId="0" borderId="0" xfId="0" applyNumberFormat="1" applyFont="1" applyBorder="1" applyAlignment="1">
      <alignment/>
    </xf>
    <xf numFmtId="43" fontId="2" fillId="33" borderId="0" xfId="47" applyFont="1" applyFill="1" applyBorder="1" applyAlignment="1">
      <alignment horizontal="center"/>
    </xf>
    <xf numFmtId="0" fontId="35" fillId="0" borderId="0" xfId="0" applyFont="1" applyAlignment="1">
      <alignment horizontal="center" wrapText="1"/>
    </xf>
    <xf numFmtId="3" fontId="2" fillId="33" borderId="0" xfId="47" applyNumberFormat="1" applyFont="1" applyFill="1" applyBorder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62"/>
  <sheetViews>
    <sheetView tabSelected="1" view="pageBreakPreview" zoomScale="60" zoomScalePageLayoutView="0" workbookViewId="0" topLeftCell="A1">
      <selection activeCell="X32" sqref="X32"/>
    </sheetView>
  </sheetViews>
  <sheetFormatPr defaultColWidth="11.421875" defaultRowHeight="15"/>
  <cols>
    <col min="1" max="1" width="4.7109375" style="0" customWidth="1"/>
    <col min="2" max="2" width="4.00390625" style="0" customWidth="1"/>
    <col min="3" max="3" width="5.421875" style="0" customWidth="1"/>
    <col min="4" max="4" width="75.8515625" style="0" customWidth="1"/>
    <col min="5" max="5" width="17.8515625" style="10" bestFit="1" customWidth="1"/>
    <col min="6" max="6" width="22.8515625" style="10" customWidth="1"/>
    <col min="7" max="10" width="17.8515625" style="10" bestFit="1" customWidth="1"/>
  </cols>
  <sheetData>
    <row r="2" spans="1:10" ht="60" customHeight="1">
      <c r="A2" s="16" t="s">
        <v>144</v>
      </c>
      <c r="B2" s="16"/>
      <c r="C2" s="16"/>
      <c r="D2" s="16"/>
      <c r="E2" s="16"/>
      <c r="F2" s="16"/>
      <c r="G2" s="16"/>
      <c r="H2" s="16"/>
      <c r="I2" s="16"/>
      <c r="J2" s="16"/>
    </row>
    <row r="3" spans="2:10" ht="15">
      <c r="B3" s="2"/>
      <c r="C3" s="2"/>
      <c r="D3" s="2"/>
      <c r="E3" s="2"/>
      <c r="F3" s="2"/>
      <c r="G3" s="2"/>
      <c r="H3" s="2"/>
      <c r="I3" s="2"/>
      <c r="J3" s="2"/>
    </row>
    <row r="4" spans="1:10" s="1" customFormat="1" ht="30">
      <c r="A4" s="15" t="s">
        <v>136</v>
      </c>
      <c r="B4" s="15"/>
      <c r="C4" s="15"/>
      <c r="D4" s="15"/>
      <c r="E4" s="3" t="s">
        <v>137</v>
      </c>
      <c r="F4" s="17" t="s">
        <v>138</v>
      </c>
      <c r="G4" s="3" t="s">
        <v>139</v>
      </c>
      <c r="H4" s="3" t="s">
        <v>140</v>
      </c>
      <c r="I4" s="3" t="s">
        <v>141</v>
      </c>
      <c r="J4" s="3" t="s">
        <v>142</v>
      </c>
    </row>
    <row r="6" spans="1:10" s="11" customFormat="1" ht="15">
      <c r="A6" s="11" t="s">
        <v>0</v>
      </c>
      <c r="E6" s="12">
        <f aca="true" t="shared" si="0" ref="E6:J6">SUM(E7,E9,E30,E36,E41,E45,E54,E58,E65,E68,E70,E72)</f>
        <v>10013641767.550001</v>
      </c>
      <c r="F6" s="12">
        <f t="shared" si="0"/>
        <v>632517082.8100004</v>
      </c>
      <c r="G6" s="12">
        <f t="shared" si="0"/>
        <v>10646158850.360003</v>
      </c>
      <c r="H6" s="12">
        <f t="shared" si="0"/>
        <v>6274839887.110001</v>
      </c>
      <c r="I6" s="12">
        <f t="shared" si="0"/>
        <v>6125339072.57</v>
      </c>
      <c r="J6" s="12">
        <f t="shared" si="0"/>
        <v>4371318963.25</v>
      </c>
    </row>
    <row r="7" spans="2:10" s="11" customFormat="1" ht="15">
      <c r="B7" s="11" t="s">
        <v>1</v>
      </c>
      <c r="C7" s="11" t="s">
        <v>2</v>
      </c>
      <c r="E7" s="12">
        <f aca="true" t="shared" si="1" ref="E7:J7">E8</f>
        <v>0</v>
      </c>
      <c r="F7" s="12">
        <f t="shared" si="1"/>
        <v>13998154</v>
      </c>
      <c r="G7" s="12">
        <f t="shared" si="1"/>
        <v>13998154</v>
      </c>
      <c r="H7" s="12">
        <f t="shared" si="1"/>
        <v>6283607.8</v>
      </c>
      <c r="I7" s="12">
        <f t="shared" si="1"/>
        <v>6283607.8</v>
      </c>
      <c r="J7" s="12">
        <f t="shared" si="1"/>
        <v>7714546.2</v>
      </c>
    </row>
    <row r="8" spans="4:10" s="7" customFormat="1" ht="15">
      <c r="D8" s="7" t="s">
        <v>3</v>
      </c>
      <c r="E8" s="8">
        <v>0</v>
      </c>
      <c r="F8" s="8">
        <v>13998154</v>
      </c>
      <c r="G8" s="8">
        <v>13998154</v>
      </c>
      <c r="H8" s="8">
        <v>6283607.8</v>
      </c>
      <c r="I8" s="8">
        <v>6283607.8</v>
      </c>
      <c r="J8" s="8">
        <v>7714546.2</v>
      </c>
    </row>
    <row r="9" spans="2:10" s="11" customFormat="1" ht="15">
      <c r="B9" s="11" t="s">
        <v>4</v>
      </c>
      <c r="C9" s="11" t="s">
        <v>5</v>
      </c>
      <c r="E9" s="12">
        <f aca="true" t="shared" si="2" ref="E9:J9">SUM(E10:E29)</f>
        <v>6483485609.050001</v>
      </c>
      <c r="F9" s="12">
        <f t="shared" si="2"/>
        <v>296396383.90000033</v>
      </c>
      <c r="G9" s="12">
        <f t="shared" si="2"/>
        <v>6779881992.950003</v>
      </c>
      <c r="H9" s="12">
        <f t="shared" si="2"/>
        <v>4291936141.56</v>
      </c>
      <c r="I9" s="12">
        <f t="shared" si="2"/>
        <v>4232419175.55</v>
      </c>
      <c r="J9" s="12">
        <f t="shared" si="2"/>
        <v>2487945851.3900003</v>
      </c>
    </row>
    <row r="10" spans="4:10" s="7" customFormat="1" ht="15">
      <c r="D10" s="7" t="s">
        <v>6</v>
      </c>
      <c r="E10" s="13">
        <v>122266737.59</v>
      </c>
      <c r="F10" s="13">
        <v>35838579.400000006</v>
      </c>
      <c r="G10" s="13">
        <v>158105316.99</v>
      </c>
      <c r="H10" s="13">
        <v>87554177.48</v>
      </c>
      <c r="I10" s="13">
        <v>83779356.3</v>
      </c>
      <c r="J10" s="13">
        <v>70551139.51</v>
      </c>
    </row>
    <row r="11" spans="4:10" s="7" customFormat="1" ht="15">
      <c r="D11" s="7" t="s">
        <v>7</v>
      </c>
      <c r="E11" s="13">
        <v>423979508.77</v>
      </c>
      <c r="F11" s="13">
        <v>36553655.890000045</v>
      </c>
      <c r="G11" s="13">
        <v>460533164.66</v>
      </c>
      <c r="H11" s="13">
        <v>234934430.38</v>
      </c>
      <c r="I11" s="13">
        <v>234190416.04</v>
      </c>
      <c r="J11" s="13">
        <v>225598734.28000003</v>
      </c>
    </row>
    <row r="12" spans="4:10" s="7" customFormat="1" ht="15">
      <c r="D12" s="7" t="s">
        <v>8</v>
      </c>
      <c r="E12" s="13">
        <v>79980669.09</v>
      </c>
      <c r="F12" s="13">
        <v>10282159.489999995</v>
      </c>
      <c r="G12" s="13">
        <v>90262828.58</v>
      </c>
      <c r="H12" s="13">
        <v>55329421.65</v>
      </c>
      <c r="I12" s="13">
        <v>55251118.64</v>
      </c>
      <c r="J12" s="13">
        <v>34933406.93</v>
      </c>
    </row>
    <row r="13" spans="4:10" s="7" customFormat="1" ht="15">
      <c r="D13" s="7" t="s">
        <v>38</v>
      </c>
      <c r="E13" s="13">
        <v>0</v>
      </c>
      <c r="F13" s="13">
        <v>8900</v>
      </c>
      <c r="G13" s="13">
        <v>8900</v>
      </c>
      <c r="H13" s="13">
        <v>0</v>
      </c>
      <c r="I13" s="13">
        <v>0</v>
      </c>
      <c r="J13" s="13">
        <v>8900</v>
      </c>
    </row>
    <row r="14" spans="4:10" s="7" customFormat="1" ht="15">
      <c r="D14" s="7" t="s">
        <v>3</v>
      </c>
      <c r="E14" s="13">
        <v>3683843349.56</v>
      </c>
      <c r="F14" s="13">
        <v>161670603.74000025</v>
      </c>
      <c r="G14" s="13">
        <v>3845513953.3</v>
      </c>
      <c r="H14" s="13">
        <v>2317516584.14</v>
      </c>
      <c r="I14" s="13">
        <v>2294557117.38</v>
      </c>
      <c r="J14" s="13">
        <v>1527997369.1600003</v>
      </c>
    </row>
    <row r="15" spans="4:10" s="7" customFormat="1" ht="15">
      <c r="D15" s="7" t="s">
        <v>9</v>
      </c>
      <c r="E15" s="13">
        <v>45912378.55</v>
      </c>
      <c r="F15" s="13">
        <v>-79485.52999999374</v>
      </c>
      <c r="G15" s="13">
        <v>45832893.02</v>
      </c>
      <c r="H15" s="13">
        <v>31710789.06</v>
      </c>
      <c r="I15" s="13">
        <v>31087139.15</v>
      </c>
      <c r="J15" s="13">
        <v>14122103.960000005</v>
      </c>
    </row>
    <row r="16" spans="4:10" s="7" customFormat="1" ht="15">
      <c r="D16" s="7" t="s">
        <v>10</v>
      </c>
      <c r="E16" s="13">
        <v>8627463.11</v>
      </c>
      <c r="F16" s="13">
        <v>114587.00999999978</v>
      </c>
      <c r="G16" s="13">
        <v>8742050.12</v>
      </c>
      <c r="H16" s="13">
        <v>4583596.03</v>
      </c>
      <c r="I16" s="13">
        <v>4573602.33</v>
      </c>
      <c r="J16" s="13">
        <v>4158454.089999999</v>
      </c>
    </row>
    <row r="17" spans="4:10" s="7" customFormat="1" ht="15">
      <c r="D17" s="7" t="s">
        <v>11</v>
      </c>
      <c r="E17" s="13">
        <v>18692193.85</v>
      </c>
      <c r="F17" s="13">
        <v>3458336.829999998</v>
      </c>
      <c r="G17" s="13">
        <v>22150530.68</v>
      </c>
      <c r="H17" s="13">
        <v>11145694.78</v>
      </c>
      <c r="I17" s="13">
        <v>10974131.95</v>
      </c>
      <c r="J17" s="13">
        <v>11004835.9</v>
      </c>
    </row>
    <row r="18" spans="4:10" s="7" customFormat="1" ht="15">
      <c r="D18" s="7" t="s">
        <v>12</v>
      </c>
      <c r="E18" s="13">
        <v>1490067</v>
      </c>
      <c r="F18" s="13">
        <v>-1490067</v>
      </c>
      <c r="G18" s="13">
        <v>0</v>
      </c>
      <c r="H18" s="13">
        <v>0</v>
      </c>
      <c r="I18" s="13">
        <v>0</v>
      </c>
      <c r="J18" s="13">
        <v>0</v>
      </c>
    </row>
    <row r="19" spans="4:10" s="7" customFormat="1" ht="15">
      <c r="D19" s="7" t="s">
        <v>13</v>
      </c>
      <c r="E19" s="13">
        <v>1729824147</v>
      </c>
      <c r="F19" s="13">
        <v>255545.9200000763</v>
      </c>
      <c r="G19" s="13">
        <v>1730079692.92</v>
      </c>
      <c r="H19" s="13">
        <v>1299063728.02</v>
      </c>
      <c r="I19" s="13">
        <v>1298794202.51</v>
      </c>
      <c r="J19" s="13">
        <v>431015964.9000001</v>
      </c>
    </row>
    <row r="20" spans="4:10" s="7" customFormat="1" ht="15">
      <c r="D20" s="7" t="s">
        <v>14</v>
      </c>
      <c r="E20" s="13">
        <v>5511742.42</v>
      </c>
      <c r="F20" s="13">
        <v>0</v>
      </c>
      <c r="G20" s="13">
        <v>5511742.42</v>
      </c>
      <c r="H20" s="13">
        <v>3435100.91</v>
      </c>
      <c r="I20" s="13">
        <v>3435100.91</v>
      </c>
      <c r="J20" s="13">
        <v>2076641.5099999998</v>
      </c>
    </row>
    <row r="21" spans="4:10" s="7" customFormat="1" ht="15">
      <c r="D21" s="7" t="s">
        <v>15</v>
      </c>
      <c r="E21" s="13">
        <v>5687236</v>
      </c>
      <c r="F21" s="13">
        <v>45645353.42</v>
      </c>
      <c r="G21" s="13">
        <v>51332589.42</v>
      </c>
      <c r="H21" s="13">
        <v>11317554.55</v>
      </c>
      <c r="I21" s="13">
        <v>10773742.93</v>
      </c>
      <c r="J21" s="13">
        <v>40015034.870000005</v>
      </c>
    </row>
    <row r="22" spans="4:10" s="7" customFormat="1" ht="15">
      <c r="D22" s="7" t="s">
        <v>16</v>
      </c>
      <c r="E22" s="13">
        <v>4740664</v>
      </c>
      <c r="F22" s="13">
        <v>0</v>
      </c>
      <c r="G22" s="13">
        <v>4740664</v>
      </c>
      <c r="H22" s="13">
        <v>2985617.84</v>
      </c>
      <c r="I22" s="13">
        <v>2985617.84</v>
      </c>
      <c r="J22" s="13">
        <v>1755046.1600000001</v>
      </c>
    </row>
    <row r="23" spans="4:10" s="7" customFormat="1" ht="15">
      <c r="D23" s="7" t="s">
        <v>17</v>
      </c>
      <c r="E23" s="13">
        <v>1218792</v>
      </c>
      <c r="F23" s="13">
        <v>0</v>
      </c>
      <c r="G23" s="13">
        <v>1218792</v>
      </c>
      <c r="H23" s="13">
        <v>287378.52</v>
      </c>
      <c r="I23" s="13">
        <v>287378.52</v>
      </c>
      <c r="J23" s="13">
        <v>931413.48</v>
      </c>
    </row>
    <row r="24" spans="4:10" s="7" customFormat="1" ht="15">
      <c r="D24" s="7" t="s">
        <v>18</v>
      </c>
      <c r="E24" s="13">
        <v>160194290</v>
      </c>
      <c r="F24" s="13">
        <v>13600071.699999988</v>
      </c>
      <c r="G24" s="13">
        <v>173794361.7</v>
      </c>
      <c r="H24" s="13">
        <v>136748458.7</v>
      </c>
      <c r="I24" s="13">
        <v>106538796.65</v>
      </c>
      <c r="J24" s="13">
        <v>37045903</v>
      </c>
    </row>
    <row r="25" spans="4:10" s="7" customFormat="1" ht="15">
      <c r="D25" s="7" t="s">
        <v>19</v>
      </c>
      <c r="E25" s="13">
        <v>50000000</v>
      </c>
      <c r="F25" s="13">
        <v>0</v>
      </c>
      <c r="G25" s="13">
        <v>50000000</v>
      </c>
      <c r="H25" s="13">
        <v>0</v>
      </c>
      <c r="I25" s="13">
        <v>0</v>
      </c>
      <c r="J25" s="13">
        <v>50000000</v>
      </c>
    </row>
    <row r="26" spans="4:10" s="7" customFormat="1" ht="15">
      <c r="D26" s="7" t="s">
        <v>20</v>
      </c>
      <c r="E26" s="13">
        <v>66597652.77</v>
      </c>
      <c r="F26" s="13">
        <v>-10350464</v>
      </c>
      <c r="G26" s="13">
        <v>56247188.77</v>
      </c>
      <c r="H26" s="13">
        <v>41006572.86</v>
      </c>
      <c r="I26" s="13">
        <v>41006572.86</v>
      </c>
      <c r="J26" s="13">
        <v>15240615.910000004</v>
      </c>
    </row>
    <row r="27" spans="4:10" s="7" customFormat="1" ht="15">
      <c r="D27" s="7" t="s">
        <v>21</v>
      </c>
      <c r="E27" s="13">
        <v>48343500.77</v>
      </c>
      <c r="F27" s="13">
        <v>0</v>
      </c>
      <c r="G27" s="13">
        <v>48343500.77</v>
      </c>
      <c r="H27" s="13">
        <v>33708165.97</v>
      </c>
      <c r="I27" s="13">
        <v>33708165.97</v>
      </c>
      <c r="J27" s="13">
        <v>14635334.800000004</v>
      </c>
    </row>
    <row r="28" spans="4:10" s="7" customFormat="1" ht="15">
      <c r="D28" s="7" t="s">
        <v>22</v>
      </c>
      <c r="E28" s="13">
        <v>26575216.57</v>
      </c>
      <c r="F28" s="13">
        <v>-3333072.969999999</v>
      </c>
      <c r="G28" s="13">
        <v>23242143.6</v>
      </c>
      <c r="H28" s="13">
        <v>16387190.67</v>
      </c>
      <c r="I28" s="13">
        <v>16255035.57</v>
      </c>
      <c r="J28" s="13">
        <v>6854952.930000002</v>
      </c>
    </row>
    <row r="29" spans="4:10" s="7" customFormat="1" ht="15">
      <c r="D29" s="7" t="s">
        <v>23</v>
      </c>
      <c r="E29" s="13">
        <v>0</v>
      </c>
      <c r="F29" s="13">
        <v>4221680</v>
      </c>
      <c r="G29" s="13">
        <v>4221680</v>
      </c>
      <c r="H29" s="13">
        <v>4221680</v>
      </c>
      <c r="I29" s="13">
        <v>4221680</v>
      </c>
      <c r="J29" s="13">
        <v>0</v>
      </c>
    </row>
    <row r="30" spans="2:10" s="11" customFormat="1" ht="15">
      <c r="B30" s="11" t="s">
        <v>24</v>
      </c>
      <c r="C30" s="11" t="s">
        <v>25</v>
      </c>
      <c r="E30" s="12">
        <f aca="true" t="shared" si="3" ref="E30:J30">SUM(E31:E35)</f>
        <v>325729107.76</v>
      </c>
      <c r="F30" s="12">
        <f t="shared" si="3"/>
        <v>132884432.26999998</v>
      </c>
      <c r="G30" s="12">
        <f t="shared" si="3"/>
        <v>458613540.03</v>
      </c>
      <c r="H30" s="12">
        <f t="shared" si="3"/>
        <v>247445785.3</v>
      </c>
      <c r="I30" s="12">
        <f t="shared" si="3"/>
        <v>247306828.61</v>
      </c>
      <c r="J30" s="12">
        <f t="shared" si="3"/>
        <v>211167754.73</v>
      </c>
    </row>
    <row r="31" spans="4:10" s="7" customFormat="1" ht="15">
      <c r="D31" s="7" t="s">
        <v>26</v>
      </c>
      <c r="E31" s="8">
        <v>7985863.96</v>
      </c>
      <c r="F31" s="8">
        <v>221836.36000000034</v>
      </c>
      <c r="G31" s="8">
        <v>8207700.32</v>
      </c>
      <c r="H31" s="8">
        <v>4631195.62</v>
      </c>
      <c r="I31" s="8">
        <v>4609504.96</v>
      </c>
      <c r="J31" s="8">
        <v>3576504.7</v>
      </c>
    </row>
    <row r="32" spans="4:10" s="7" customFormat="1" ht="15">
      <c r="D32" s="7" t="s">
        <v>27</v>
      </c>
      <c r="E32" s="8">
        <v>131159879.88</v>
      </c>
      <c r="F32" s="8">
        <v>128620502.63</v>
      </c>
      <c r="G32" s="8">
        <v>259780382.51</v>
      </c>
      <c r="H32" s="8">
        <v>66203764.13</v>
      </c>
      <c r="I32" s="8">
        <v>66272873.99</v>
      </c>
      <c r="J32" s="8">
        <v>193576618.38</v>
      </c>
    </row>
    <row r="33" spans="4:10" s="7" customFormat="1" ht="15">
      <c r="D33" s="7" t="s">
        <v>28</v>
      </c>
      <c r="E33" s="8">
        <v>17145178.39</v>
      </c>
      <c r="F33" s="8">
        <v>210808</v>
      </c>
      <c r="G33" s="8">
        <v>17355986.39</v>
      </c>
      <c r="H33" s="8">
        <v>5524510.24</v>
      </c>
      <c r="I33" s="8">
        <v>5486163.21</v>
      </c>
      <c r="J33" s="8">
        <v>11831476.15</v>
      </c>
    </row>
    <row r="34" spans="4:10" s="7" customFormat="1" ht="15">
      <c r="D34" s="7" t="s">
        <v>22</v>
      </c>
      <c r="E34" s="8">
        <v>6095827.53</v>
      </c>
      <c r="F34" s="8">
        <v>-496764.98000000045</v>
      </c>
      <c r="G34" s="8">
        <v>5599062.55</v>
      </c>
      <c r="H34" s="8">
        <v>4417153.25</v>
      </c>
      <c r="I34" s="8">
        <v>4269124.39</v>
      </c>
      <c r="J34" s="8">
        <v>1181909.2999999998</v>
      </c>
    </row>
    <row r="35" spans="4:10" s="7" customFormat="1" ht="15">
      <c r="D35" s="7" t="s">
        <v>23</v>
      </c>
      <c r="E35" s="8">
        <v>163342358</v>
      </c>
      <c r="F35" s="8">
        <v>4328050.25999999</v>
      </c>
      <c r="G35" s="8">
        <v>167670408.26</v>
      </c>
      <c r="H35" s="8">
        <v>166669162.06</v>
      </c>
      <c r="I35" s="8">
        <v>166669162.06</v>
      </c>
      <c r="J35" s="8">
        <v>1001246.1999999881</v>
      </c>
    </row>
    <row r="36" spans="2:10" s="11" customFormat="1" ht="15">
      <c r="B36" s="11" t="s">
        <v>29</v>
      </c>
      <c r="C36" s="11" t="s">
        <v>30</v>
      </c>
      <c r="D36" s="7"/>
      <c r="E36" s="14">
        <f aca="true" t="shared" si="4" ref="E36:J36">SUM(E37:E40)</f>
        <v>53215891.12</v>
      </c>
      <c r="F36" s="14">
        <f t="shared" si="4"/>
        <v>2836179.63</v>
      </c>
      <c r="G36" s="14">
        <f t="shared" si="4"/>
        <v>56052070.75</v>
      </c>
      <c r="H36" s="14">
        <f t="shared" si="4"/>
        <v>34408724.1</v>
      </c>
      <c r="I36" s="14">
        <f t="shared" si="4"/>
        <v>34136100.11</v>
      </c>
      <c r="J36" s="14">
        <f t="shared" si="4"/>
        <v>21643346.650000002</v>
      </c>
    </row>
    <row r="37" spans="4:10" s="7" customFormat="1" ht="15">
      <c r="D37" s="7" t="s">
        <v>6</v>
      </c>
      <c r="E37" s="8">
        <v>19923434.14</v>
      </c>
      <c r="F37" s="8">
        <v>2558172.6799999997</v>
      </c>
      <c r="G37" s="8">
        <v>22481606.82</v>
      </c>
      <c r="H37" s="8">
        <v>14104583.33</v>
      </c>
      <c r="I37" s="8">
        <v>13980872.41</v>
      </c>
      <c r="J37" s="8">
        <v>8377023.49</v>
      </c>
    </row>
    <row r="38" spans="4:10" s="7" customFormat="1" ht="15">
      <c r="D38" s="7" t="s">
        <v>3</v>
      </c>
      <c r="E38" s="8">
        <v>15549569.02</v>
      </c>
      <c r="F38" s="8">
        <v>833653.2200000007</v>
      </c>
      <c r="G38" s="8">
        <v>16383222.24</v>
      </c>
      <c r="H38" s="8">
        <v>10566556.91</v>
      </c>
      <c r="I38" s="8">
        <v>10553607.8</v>
      </c>
      <c r="J38" s="8">
        <v>5816665.33</v>
      </c>
    </row>
    <row r="39" spans="4:10" s="7" customFormat="1" ht="15">
      <c r="D39" s="7" t="s">
        <v>31</v>
      </c>
      <c r="E39" s="8">
        <v>10585261.56</v>
      </c>
      <c r="F39" s="8">
        <v>201919.83000000007</v>
      </c>
      <c r="G39" s="8">
        <v>10787181.39</v>
      </c>
      <c r="H39" s="8">
        <v>5298034.38</v>
      </c>
      <c r="I39" s="8">
        <v>5206699.78</v>
      </c>
      <c r="J39" s="8">
        <v>5489147.010000001</v>
      </c>
    </row>
    <row r="40" spans="4:10" s="7" customFormat="1" ht="15">
      <c r="D40" s="7" t="s">
        <v>22</v>
      </c>
      <c r="E40" s="8">
        <v>7157626.4</v>
      </c>
      <c r="F40" s="8">
        <v>-757566.1000000006</v>
      </c>
      <c r="G40" s="8">
        <v>6400060.3</v>
      </c>
      <c r="H40" s="8">
        <v>4439549.48</v>
      </c>
      <c r="I40" s="8">
        <v>4394920.12</v>
      </c>
      <c r="J40" s="8">
        <v>1960510.8199999994</v>
      </c>
    </row>
    <row r="41" spans="2:10" s="11" customFormat="1" ht="15">
      <c r="B41" s="11" t="s">
        <v>32</v>
      </c>
      <c r="C41" s="11" t="s">
        <v>33</v>
      </c>
      <c r="D41" s="7"/>
      <c r="E41" s="14">
        <f aca="true" t="shared" si="5" ref="E41:J41">SUM(E42:E44)</f>
        <v>96202055</v>
      </c>
      <c r="F41" s="14">
        <f t="shared" si="5"/>
        <v>185099864.78000003</v>
      </c>
      <c r="G41" s="14">
        <f t="shared" si="5"/>
        <v>281301919.78000003</v>
      </c>
      <c r="H41" s="14">
        <f t="shared" si="5"/>
        <v>72241096.39</v>
      </c>
      <c r="I41" s="14">
        <f t="shared" si="5"/>
        <v>72241096.39</v>
      </c>
      <c r="J41" s="14">
        <f t="shared" si="5"/>
        <v>209060823.39000002</v>
      </c>
    </row>
    <row r="42" spans="4:10" s="7" customFormat="1" ht="15">
      <c r="D42" s="7" t="s">
        <v>34</v>
      </c>
      <c r="E42" s="8">
        <v>0</v>
      </c>
      <c r="F42" s="8">
        <v>24529362.99</v>
      </c>
      <c r="G42" s="8">
        <v>24529362.99</v>
      </c>
      <c r="H42" s="8">
        <v>3062527.3</v>
      </c>
      <c r="I42" s="8">
        <v>3062527.3</v>
      </c>
      <c r="J42" s="8">
        <v>21466835.689999998</v>
      </c>
    </row>
    <row r="43" spans="4:10" s="7" customFormat="1" ht="15">
      <c r="D43" s="7" t="s">
        <v>3</v>
      </c>
      <c r="E43" s="8">
        <v>96202055</v>
      </c>
      <c r="F43" s="8">
        <v>149159405.24</v>
      </c>
      <c r="G43" s="8">
        <v>245361460.24</v>
      </c>
      <c r="H43" s="8">
        <v>66275412.59</v>
      </c>
      <c r="I43" s="8">
        <v>66275412.59</v>
      </c>
      <c r="J43" s="8">
        <v>179086047.65</v>
      </c>
    </row>
    <row r="44" spans="4:10" s="7" customFormat="1" ht="15">
      <c r="D44" s="7" t="s">
        <v>23</v>
      </c>
      <c r="E44" s="8">
        <v>0</v>
      </c>
      <c r="F44" s="8">
        <v>11411096.55</v>
      </c>
      <c r="G44" s="8">
        <v>11411096.55</v>
      </c>
      <c r="H44" s="8">
        <v>2903156.5</v>
      </c>
      <c r="I44" s="8">
        <v>2903156.5</v>
      </c>
      <c r="J44" s="8">
        <v>8507940.05</v>
      </c>
    </row>
    <row r="45" spans="2:10" s="11" customFormat="1" ht="15">
      <c r="B45" s="11" t="s">
        <v>35</v>
      </c>
      <c r="C45" s="11" t="s">
        <v>36</v>
      </c>
      <c r="D45" s="7"/>
      <c r="E45" s="14">
        <f aca="true" t="shared" si="6" ref="E45:J45">SUM(E46:E53)</f>
        <v>383288751.70000005</v>
      </c>
      <c r="F45" s="14">
        <f t="shared" si="6"/>
        <v>56463194.58999999</v>
      </c>
      <c r="G45" s="14">
        <f t="shared" si="6"/>
        <v>439751946.28999996</v>
      </c>
      <c r="H45" s="14">
        <f t="shared" si="6"/>
        <v>239093140.58000004</v>
      </c>
      <c r="I45" s="14">
        <f t="shared" si="6"/>
        <v>236908341.99</v>
      </c>
      <c r="J45" s="14">
        <f t="shared" si="6"/>
        <v>200658805.71</v>
      </c>
    </row>
    <row r="46" spans="4:10" s="7" customFormat="1" ht="15">
      <c r="D46" s="7" t="s">
        <v>37</v>
      </c>
      <c r="E46" s="8">
        <v>13128189.68</v>
      </c>
      <c r="F46" s="8">
        <v>369049.9000000004</v>
      </c>
      <c r="G46" s="8">
        <v>13497239.58</v>
      </c>
      <c r="H46" s="8">
        <v>8916043.08</v>
      </c>
      <c r="I46" s="8">
        <v>8783381.36</v>
      </c>
      <c r="J46" s="8">
        <v>4581196.5</v>
      </c>
    </row>
    <row r="47" spans="4:10" s="7" customFormat="1" ht="15">
      <c r="D47" s="7" t="s">
        <v>6</v>
      </c>
      <c r="E47" s="8">
        <v>40220676.09</v>
      </c>
      <c r="F47" s="8">
        <v>-3077107.650000006</v>
      </c>
      <c r="G47" s="8">
        <v>37143568.44</v>
      </c>
      <c r="H47" s="8">
        <v>20842492.55</v>
      </c>
      <c r="I47" s="8">
        <v>20000437.4</v>
      </c>
      <c r="J47" s="8">
        <v>16301075.889999997</v>
      </c>
    </row>
    <row r="48" spans="4:10" s="7" customFormat="1" ht="15">
      <c r="D48" s="7" t="s">
        <v>7</v>
      </c>
      <c r="E48" s="8">
        <v>28800362.6</v>
      </c>
      <c r="F48" s="8">
        <v>6255641.589999996</v>
      </c>
      <c r="G48" s="8">
        <v>35056004.19</v>
      </c>
      <c r="H48" s="8">
        <v>22393877.66</v>
      </c>
      <c r="I48" s="8">
        <v>22505039.75</v>
      </c>
      <c r="J48" s="8">
        <v>12662126.529999997</v>
      </c>
    </row>
    <row r="49" spans="4:10" s="7" customFormat="1" ht="15">
      <c r="D49" s="7" t="s">
        <v>26</v>
      </c>
      <c r="E49" s="8">
        <v>36105105.83</v>
      </c>
      <c r="F49" s="8">
        <v>655370.7300000042</v>
      </c>
      <c r="G49" s="8">
        <v>36760476.56</v>
      </c>
      <c r="H49" s="8">
        <v>16625581.34</v>
      </c>
      <c r="I49" s="8">
        <v>16453913.34</v>
      </c>
      <c r="J49" s="8">
        <v>20134895.220000003</v>
      </c>
    </row>
    <row r="50" spans="4:10" s="7" customFormat="1" ht="15">
      <c r="D50" s="7" t="s">
        <v>38</v>
      </c>
      <c r="E50" s="8">
        <v>18404654.19</v>
      </c>
      <c r="F50" s="8">
        <v>-73711.97000000253</v>
      </c>
      <c r="G50" s="8">
        <v>18330942.22</v>
      </c>
      <c r="H50" s="8">
        <v>7472013</v>
      </c>
      <c r="I50" s="8">
        <v>7472013</v>
      </c>
      <c r="J50" s="8">
        <v>10858929.219999999</v>
      </c>
    </row>
    <row r="51" spans="4:10" s="7" customFormat="1" ht="15">
      <c r="D51" s="7" t="s">
        <v>3</v>
      </c>
      <c r="E51" s="8">
        <v>148371250.07</v>
      </c>
      <c r="F51" s="8">
        <v>53864200.599999994</v>
      </c>
      <c r="G51" s="8">
        <v>202235450.67</v>
      </c>
      <c r="H51" s="8">
        <v>98008935.91</v>
      </c>
      <c r="I51" s="8">
        <v>97181411.02</v>
      </c>
      <c r="J51" s="8">
        <v>104226514.75999999</v>
      </c>
    </row>
    <row r="52" spans="4:10" s="7" customFormat="1" ht="15">
      <c r="D52" s="7" t="s">
        <v>39</v>
      </c>
      <c r="E52" s="8">
        <v>21700305.68</v>
      </c>
      <c r="F52" s="8">
        <v>360558.94000000134</v>
      </c>
      <c r="G52" s="8">
        <v>22060864.62</v>
      </c>
      <c r="H52" s="8">
        <v>11484121.68</v>
      </c>
      <c r="I52" s="8">
        <v>11162070.76</v>
      </c>
      <c r="J52" s="8">
        <v>10576742.940000001</v>
      </c>
    </row>
    <row r="53" spans="4:10" s="7" customFormat="1" ht="15">
      <c r="D53" s="7" t="s">
        <v>40</v>
      </c>
      <c r="E53" s="8">
        <v>76558207.56</v>
      </c>
      <c r="F53" s="8">
        <v>-1890807.549999997</v>
      </c>
      <c r="G53" s="8">
        <v>74667400.01</v>
      </c>
      <c r="H53" s="8">
        <v>53350075.36</v>
      </c>
      <c r="I53" s="8">
        <v>53350075.36</v>
      </c>
      <c r="J53" s="8">
        <v>21317324.650000006</v>
      </c>
    </row>
    <row r="54" spans="2:10" s="11" customFormat="1" ht="15">
      <c r="B54" s="11" t="s">
        <v>41</v>
      </c>
      <c r="C54" s="11" t="s">
        <v>42</v>
      </c>
      <c r="D54" s="7"/>
      <c r="E54" s="14">
        <f aca="true" t="shared" si="7" ref="E54:J54">SUM(E55:E57)</f>
        <v>723454430.37</v>
      </c>
      <c r="F54" s="14">
        <f t="shared" si="7"/>
        <v>-81408045.38</v>
      </c>
      <c r="G54" s="14">
        <f t="shared" si="7"/>
        <v>642046384.99</v>
      </c>
      <c r="H54" s="14">
        <f t="shared" si="7"/>
        <v>576452487.13</v>
      </c>
      <c r="I54" s="14">
        <f t="shared" si="7"/>
        <v>576452487.13</v>
      </c>
      <c r="J54" s="14">
        <f t="shared" si="7"/>
        <v>65593897.859999985</v>
      </c>
    </row>
    <row r="55" spans="4:10" s="7" customFormat="1" ht="15">
      <c r="D55" s="7" t="s">
        <v>40</v>
      </c>
      <c r="E55" s="8">
        <v>199998274.57</v>
      </c>
      <c r="F55" s="8">
        <v>-8640346.379999995</v>
      </c>
      <c r="G55" s="8">
        <v>191357928.19</v>
      </c>
      <c r="H55" s="8">
        <v>144665595.33</v>
      </c>
      <c r="I55" s="8">
        <v>144665595.33</v>
      </c>
      <c r="J55" s="8">
        <v>46692332.859999985</v>
      </c>
    </row>
    <row r="56" spans="4:10" s="7" customFormat="1" ht="15">
      <c r="D56" s="7" t="s">
        <v>43</v>
      </c>
      <c r="E56" s="8">
        <v>5001738</v>
      </c>
      <c r="F56" s="8">
        <v>0</v>
      </c>
      <c r="G56" s="8">
        <v>5001738</v>
      </c>
      <c r="H56" s="8">
        <v>3749805</v>
      </c>
      <c r="I56" s="8">
        <v>3749805</v>
      </c>
      <c r="J56" s="8">
        <v>1251933</v>
      </c>
    </row>
    <row r="57" spans="4:10" s="7" customFormat="1" ht="15">
      <c r="D57" s="7" t="s">
        <v>44</v>
      </c>
      <c r="E57" s="8">
        <v>518454417.8</v>
      </c>
      <c r="F57" s="8">
        <v>-72767699</v>
      </c>
      <c r="G57" s="8">
        <v>445686718.8</v>
      </c>
      <c r="H57" s="8">
        <v>428037086.8</v>
      </c>
      <c r="I57" s="8">
        <v>428037086.8</v>
      </c>
      <c r="J57" s="8">
        <v>17649632</v>
      </c>
    </row>
    <row r="58" spans="2:10" s="11" customFormat="1" ht="15">
      <c r="B58" s="11" t="s">
        <v>45</v>
      </c>
      <c r="C58" s="11" t="s">
        <v>46</v>
      </c>
      <c r="D58" s="7"/>
      <c r="E58" s="14">
        <f aca="true" t="shared" si="8" ref="E58:J58">SUM(E59:E64)</f>
        <v>1199410246.64</v>
      </c>
      <c r="F58" s="14">
        <f t="shared" si="8"/>
        <v>-22226151.08000002</v>
      </c>
      <c r="G58" s="14">
        <f t="shared" si="8"/>
        <v>1177184095.56</v>
      </c>
      <c r="H58" s="14">
        <f t="shared" si="8"/>
        <v>392358503.53999996</v>
      </c>
      <c r="I58" s="14">
        <f t="shared" si="8"/>
        <v>381496611.62</v>
      </c>
      <c r="J58" s="14">
        <f t="shared" si="8"/>
        <v>784825592.02</v>
      </c>
    </row>
    <row r="59" spans="4:10" s="7" customFormat="1" ht="15">
      <c r="D59" s="7" t="s">
        <v>6</v>
      </c>
      <c r="E59" s="8">
        <v>10499159.07</v>
      </c>
      <c r="F59" s="8">
        <v>-388750.12000000104</v>
      </c>
      <c r="G59" s="8">
        <v>10110408.95</v>
      </c>
      <c r="H59" s="8">
        <v>4538225.61</v>
      </c>
      <c r="I59" s="8">
        <v>4524194.21</v>
      </c>
      <c r="J59" s="8">
        <v>5572183.339999999</v>
      </c>
    </row>
    <row r="60" spans="4:10" s="7" customFormat="1" ht="15">
      <c r="D60" s="7" t="s">
        <v>7</v>
      </c>
      <c r="E60" s="8">
        <v>1070828357.89</v>
      </c>
      <c r="F60" s="8">
        <v>-18805595.860000014</v>
      </c>
      <c r="G60" s="8">
        <v>1052022762.03</v>
      </c>
      <c r="H60" s="8">
        <v>312982450.19</v>
      </c>
      <c r="I60" s="8">
        <v>302290147.23</v>
      </c>
      <c r="J60" s="8">
        <v>739040311.8399999</v>
      </c>
    </row>
    <row r="61" spans="4:10" s="7" customFormat="1" ht="15">
      <c r="D61" s="7" t="s">
        <v>38</v>
      </c>
      <c r="E61" s="8">
        <v>14353958.07</v>
      </c>
      <c r="F61" s="8">
        <v>1905582.8900000006</v>
      </c>
      <c r="G61" s="8">
        <v>16259540.96</v>
      </c>
      <c r="H61" s="8">
        <v>4921838.97</v>
      </c>
      <c r="I61" s="8">
        <v>4906364.57</v>
      </c>
      <c r="J61" s="8">
        <v>11337701.990000002</v>
      </c>
    </row>
    <row r="62" spans="4:10" s="7" customFormat="1" ht="15">
      <c r="D62" s="7" t="s">
        <v>40</v>
      </c>
      <c r="E62" s="8">
        <v>85311011.87</v>
      </c>
      <c r="F62" s="8">
        <v>-2734976.0400000066</v>
      </c>
      <c r="G62" s="8">
        <v>82576035.83</v>
      </c>
      <c r="H62" s="8">
        <v>58397587.97</v>
      </c>
      <c r="I62" s="8">
        <v>58397587.97</v>
      </c>
      <c r="J62" s="8">
        <v>24178447.86</v>
      </c>
    </row>
    <row r="63" spans="4:10" s="7" customFormat="1" ht="15">
      <c r="D63" s="7" t="s">
        <v>47</v>
      </c>
      <c r="E63" s="8">
        <v>804992.26</v>
      </c>
      <c r="F63" s="8">
        <v>0</v>
      </c>
      <c r="G63" s="8">
        <v>804992.26</v>
      </c>
      <c r="H63" s="8">
        <v>633961.21</v>
      </c>
      <c r="I63" s="8">
        <v>633961.21</v>
      </c>
      <c r="J63" s="8">
        <v>171031.05000000005</v>
      </c>
    </row>
    <row r="64" spans="4:10" s="7" customFormat="1" ht="15">
      <c r="D64" s="7" t="s">
        <v>22</v>
      </c>
      <c r="E64" s="8">
        <v>17612767.48</v>
      </c>
      <c r="F64" s="8">
        <v>-2202411.950000001</v>
      </c>
      <c r="G64" s="8">
        <v>15410355.53</v>
      </c>
      <c r="H64" s="8">
        <v>10884439.59</v>
      </c>
      <c r="I64" s="8">
        <v>10744356.43</v>
      </c>
      <c r="J64" s="8">
        <v>4525915.9399999995</v>
      </c>
    </row>
    <row r="65" spans="2:10" s="11" customFormat="1" ht="15">
      <c r="B65" s="11" t="s">
        <v>48</v>
      </c>
      <c r="C65" s="11" t="s">
        <v>49</v>
      </c>
      <c r="D65" s="7"/>
      <c r="E65" s="14">
        <f aca="true" t="shared" si="9" ref="E65:J65">SUM(E66:E67)</f>
        <v>194855675.91</v>
      </c>
      <c r="F65" s="14">
        <f t="shared" si="9"/>
        <v>-41641508</v>
      </c>
      <c r="G65" s="14">
        <f t="shared" si="9"/>
        <v>153214167.91</v>
      </c>
      <c r="H65" s="14">
        <f t="shared" si="9"/>
        <v>100670791.17</v>
      </c>
      <c r="I65" s="14">
        <f t="shared" si="9"/>
        <v>99918614.11000001</v>
      </c>
      <c r="J65" s="14">
        <f t="shared" si="9"/>
        <v>52543376.739999995</v>
      </c>
    </row>
    <row r="66" spans="4:10" s="7" customFormat="1" ht="15">
      <c r="D66" s="7" t="s">
        <v>38</v>
      </c>
      <c r="E66" s="8">
        <v>56813631.91</v>
      </c>
      <c r="F66" s="8">
        <v>615348</v>
      </c>
      <c r="G66" s="8">
        <v>57428979.91</v>
      </c>
      <c r="H66" s="8">
        <v>29068833.99</v>
      </c>
      <c r="I66" s="8">
        <v>28883776.93</v>
      </c>
      <c r="J66" s="8">
        <v>28360145.919999998</v>
      </c>
    </row>
    <row r="67" spans="4:10" s="7" customFormat="1" ht="15">
      <c r="D67" s="7" t="s">
        <v>12</v>
      </c>
      <c r="E67" s="8">
        <v>138042044</v>
      </c>
      <c r="F67" s="8">
        <v>-42256856</v>
      </c>
      <c r="G67" s="8">
        <v>95785188</v>
      </c>
      <c r="H67" s="8">
        <v>71601957.18</v>
      </c>
      <c r="I67" s="8">
        <v>71034837.18</v>
      </c>
      <c r="J67" s="8">
        <v>24183230.819999993</v>
      </c>
    </row>
    <row r="68" spans="2:10" s="11" customFormat="1" ht="15">
      <c r="B68" s="11" t="s">
        <v>50</v>
      </c>
      <c r="C68" s="11" t="s">
        <v>51</v>
      </c>
      <c r="D68" s="7"/>
      <c r="E68" s="14">
        <f aca="true" t="shared" si="10" ref="E68:J68">E69</f>
        <v>4000000</v>
      </c>
      <c r="F68" s="14">
        <f t="shared" si="10"/>
        <v>0</v>
      </c>
      <c r="G68" s="14">
        <f t="shared" si="10"/>
        <v>4000000</v>
      </c>
      <c r="H68" s="14">
        <f t="shared" si="10"/>
        <v>0</v>
      </c>
      <c r="I68" s="14">
        <f t="shared" si="10"/>
        <v>0</v>
      </c>
      <c r="J68" s="14">
        <f t="shared" si="10"/>
        <v>4000000</v>
      </c>
    </row>
    <row r="69" spans="4:10" s="7" customFormat="1" ht="15">
      <c r="D69" s="7" t="s">
        <v>52</v>
      </c>
      <c r="E69" s="8">
        <v>4000000</v>
      </c>
      <c r="F69" s="8">
        <v>0</v>
      </c>
      <c r="G69" s="8">
        <v>4000000</v>
      </c>
      <c r="H69" s="8">
        <v>0</v>
      </c>
      <c r="I69" s="8">
        <v>0</v>
      </c>
      <c r="J69" s="8">
        <v>4000000</v>
      </c>
    </row>
    <row r="70" spans="2:10" s="11" customFormat="1" ht="15">
      <c r="B70" s="11" t="s">
        <v>53</v>
      </c>
      <c r="C70" s="11" t="s">
        <v>54</v>
      </c>
      <c r="D70" s="7"/>
      <c r="E70" s="14">
        <f aca="true" t="shared" si="11" ref="E70:J70">E71</f>
        <v>0</v>
      </c>
      <c r="F70" s="14">
        <f t="shared" si="11"/>
        <v>90114578.1</v>
      </c>
      <c r="G70" s="14">
        <f t="shared" si="11"/>
        <v>90114578.1</v>
      </c>
      <c r="H70" s="14">
        <f t="shared" si="11"/>
        <v>85672468.01</v>
      </c>
      <c r="I70" s="14">
        <f t="shared" si="11"/>
        <v>85672468.01</v>
      </c>
      <c r="J70" s="14">
        <f t="shared" si="11"/>
        <v>4442110.089999989</v>
      </c>
    </row>
    <row r="71" spans="4:10" s="7" customFormat="1" ht="15">
      <c r="D71" s="7" t="s">
        <v>7</v>
      </c>
      <c r="E71" s="8">
        <v>0</v>
      </c>
      <c r="F71" s="8">
        <v>90114578.1</v>
      </c>
      <c r="G71" s="8">
        <v>90114578.1</v>
      </c>
      <c r="H71" s="8">
        <v>85672468.01</v>
      </c>
      <c r="I71" s="8">
        <v>85672468.01</v>
      </c>
      <c r="J71" s="8">
        <v>4442110.089999989</v>
      </c>
    </row>
    <row r="72" spans="2:10" s="11" customFormat="1" ht="15">
      <c r="B72" s="11" t="s">
        <v>55</v>
      </c>
      <c r="C72" s="11" t="s">
        <v>56</v>
      </c>
      <c r="D72" s="7"/>
      <c r="E72" s="14">
        <f aca="true" t="shared" si="12" ref="E72:J72">E73</f>
        <v>550000000</v>
      </c>
      <c r="F72" s="14">
        <f t="shared" si="12"/>
        <v>0</v>
      </c>
      <c r="G72" s="14">
        <f t="shared" si="12"/>
        <v>550000000</v>
      </c>
      <c r="H72" s="14">
        <f t="shared" si="12"/>
        <v>228277141.53</v>
      </c>
      <c r="I72" s="14">
        <f t="shared" si="12"/>
        <v>152503741.25</v>
      </c>
      <c r="J72" s="14">
        <f t="shared" si="12"/>
        <v>321722858.47</v>
      </c>
    </row>
    <row r="73" spans="4:10" s="7" customFormat="1" ht="15">
      <c r="D73" s="7" t="s">
        <v>7</v>
      </c>
      <c r="E73" s="8">
        <v>550000000</v>
      </c>
      <c r="F73" s="8">
        <v>0</v>
      </c>
      <c r="G73" s="8">
        <v>550000000</v>
      </c>
      <c r="H73" s="8">
        <v>228277141.53</v>
      </c>
      <c r="I73" s="8">
        <v>152503741.25</v>
      </c>
      <c r="J73" s="8">
        <v>321722858.47</v>
      </c>
    </row>
    <row r="74" spans="1:10" s="1" customFormat="1" ht="15">
      <c r="A74" s="1" t="s">
        <v>57</v>
      </c>
      <c r="E74" s="9">
        <f aca="true" t="shared" si="13" ref="E74:J74">SUM(E75,E83,E128,E134,E140,E162,E167,E176,E178,E205)</f>
        <v>38403761931.17</v>
      </c>
      <c r="F74" s="9">
        <f t="shared" si="13"/>
        <v>649540525.4299989</v>
      </c>
      <c r="G74" s="9">
        <f t="shared" si="13"/>
        <v>39053302456.59999</v>
      </c>
      <c r="H74" s="9">
        <f t="shared" si="13"/>
        <v>25993590399.120007</v>
      </c>
      <c r="I74" s="9">
        <f t="shared" si="13"/>
        <v>25543177473.530006</v>
      </c>
      <c r="J74" s="9">
        <f t="shared" si="13"/>
        <v>13059712057.479998</v>
      </c>
    </row>
    <row r="75" spans="2:10" s="1" customFormat="1" ht="15">
      <c r="B75" s="1" t="s">
        <v>58</v>
      </c>
      <c r="C75" s="1" t="s">
        <v>59</v>
      </c>
      <c r="E75" s="9">
        <f aca="true" t="shared" si="14" ref="E75:J75">SUM(E76:E82)</f>
        <v>441407428.85</v>
      </c>
      <c r="F75" s="9">
        <f t="shared" si="14"/>
        <v>145780850.61</v>
      </c>
      <c r="G75" s="9">
        <f t="shared" si="14"/>
        <v>587188279.46</v>
      </c>
      <c r="H75" s="9">
        <f t="shared" si="14"/>
        <v>361381140.94</v>
      </c>
      <c r="I75" s="9">
        <f t="shared" si="14"/>
        <v>338350327.94</v>
      </c>
      <c r="J75" s="9">
        <f t="shared" si="14"/>
        <v>225807138.52</v>
      </c>
    </row>
    <row r="76" spans="4:10" ht="15">
      <c r="D76" t="s">
        <v>60</v>
      </c>
      <c r="E76" s="10">
        <v>9687611</v>
      </c>
      <c r="F76" s="10">
        <v>21806012.6</v>
      </c>
      <c r="G76" s="10">
        <v>31493623.6</v>
      </c>
      <c r="H76" s="10">
        <v>5273148.73</v>
      </c>
      <c r="I76" s="10">
        <v>5273148.73</v>
      </c>
      <c r="J76" s="10">
        <v>26220474.87</v>
      </c>
    </row>
    <row r="77" spans="4:10" ht="15">
      <c r="D77" t="s">
        <v>61</v>
      </c>
      <c r="E77" s="10">
        <v>63364279.85</v>
      </c>
      <c r="F77" s="10">
        <v>21818744.770000003</v>
      </c>
      <c r="G77" s="10">
        <v>85183024.62</v>
      </c>
      <c r="H77" s="10">
        <v>23822613.27</v>
      </c>
      <c r="I77" s="10">
        <v>23803347.27</v>
      </c>
      <c r="J77" s="10">
        <v>61360411.35000001</v>
      </c>
    </row>
    <row r="78" spans="4:10" ht="15">
      <c r="D78" t="s">
        <v>62</v>
      </c>
      <c r="E78" s="10">
        <v>0</v>
      </c>
      <c r="F78" s="10">
        <v>9013121.3</v>
      </c>
      <c r="G78" s="10">
        <v>9013121.3</v>
      </c>
      <c r="H78" s="10">
        <v>0</v>
      </c>
      <c r="I78" s="10">
        <v>0</v>
      </c>
      <c r="J78" s="10">
        <v>9013121.3</v>
      </c>
    </row>
    <row r="79" spans="4:10" ht="15">
      <c r="D79" t="s">
        <v>63</v>
      </c>
      <c r="E79" s="10">
        <v>275655842</v>
      </c>
      <c r="F79" s="10">
        <v>960949.6800000072</v>
      </c>
      <c r="G79" s="10">
        <v>276616791.68</v>
      </c>
      <c r="H79" s="10">
        <v>207582148.68</v>
      </c>
      <c r="I79" s="10">
        <v>184570601.68</v>
      </c>
      <c r="J79" s="10">
        <v>69034643</v>
      </c>
    </row>
    <row r="80" spans="4:10" ht="15">
      <c r="D80" t="s">
        <v>64</v>
      </c>
      <c r="E80" s="10">
        <v>0</v>
      </c>
      <c r="F80" s="10">
        <v>45321114.26</v>
      </c>
      <c r="G80" s="10">
        <v>45321114.26</v>
      </c>
      <c r="H80" s="10">
        <v>40321114.26</v>
      </c>
      <c r="I80" s="10">
        <v>40321114.26</v>
      </c>
      <c r="J80" s="10">
        <v>5000000</v>
      </c>
    </row>
    <row r="81" spans="4:10" ht="15">
      <c r="D81" t="s">
        <v>65</v>
      </c>
      <c r="E81" s="10">
        <v>92699696</v>
      </c>
      <c r="F81" s="10">
        <v>40161108</v>
      </c>
      <c r="G81" s="10">
        <v>132860804</v>
      </c>
      <c r="H81" s="10">
        <v>80682216</v>
      </c>
      <c r="I81" s="10">
        <v>80682216</v>
      </c>
      <c r="J81" s="10">
        <v>52178588</v>
      </c>
    </row>
    <row r="82" spans="4:10" ht="15">
      <c r="D82" t="s">
        <v>23</v>
      </c>
      <c r="E82" s="10">
        <v>0</v>
      </c>
      <c r="F82" s="10">
        <v>6699800</v>
      </c>
      <c r="G82" s="10">
        <v>6699800</v>
      </c>
      <c r="H82" s="10">
        <v>3699900</v>
      </c>
      <c r="I82" s="10">
        <v>3699900</v>
      </c>
      <c r="J82" s="10">
        <v>2999900</v>
      </c>
    </row>
    <row r="83" spans="2:10" s="1" customFormat="1" ht="15">
      <c r="B83" s="1" t="s">
        <v>4</v>
      </c>
      <c r="C83" s="1" t="s">
        <v>5</v>
      </c>
      <c r="E83" s="9">
        <f aca="true" t="shared" si="15" ref="E83:J83">SUM(E84:E127)</f>
        <v>28566596524.11001</v>
      </c>
      <c r="F83" s="9">
        <f t="shared" si="15"/>
        <v>876376230.259999</v>
      </c>
      <c r="G83" s="9">
        <f t="shared" si="15"/>
        <v>29442972754.369995</v>
      </c>
      <c r="H83" s="9">
        <f t="shared" si="15"/>
        <v>20445727104.54001</v>
      </c>
      <c r="I83" s="9">
        <f t="shared" si="15"/>
        <v>20292946540.930004</v>
      </c>
      <c r="J83" s="9">
        <f t="shared" si="15"/>
        <v>8997245649.83</v>
      </c>
    </row>
    <row r="84" spans="4:10" ht="15">
      <c r="D84" t="s">
        <v>6</v>
      </c>
      <c r="E84" s="10">
        <v>1719219</v>
      </c>
      <c r="F84" s="10">
        <v>-369222</v>
      </c>
      <c r="G84" s="10">
        <v>1349997</v>
      </c>
      <c r="H84" s="10">
        <v>443453.54</v>
      </c>
      <c r="I84" s="10">
        <v>443453.54</v>
      </c>
      <c r="J84" s="10">
        <v>906543.46</v>
      </c>
    </row>
    <row r="85" spans="4:10" ht="15">
      <c r="D85" t="s">
        <v>60</v>
      </c>
      <c r="E85" s="10">
        <v>642354594.02</v>
      </c>
      <c r="F85" s="10">
        <v>3514542.230000019</v>
      </c>
      <c r="G85" s="10">
        <v>645869136.25</v>
      </c>
      <c r="H85" s="10">
        <v>368363925.66</v>
      </c>
      <c r="I85" s="10">
        <v>307995553.8</v>
      </c>
      <c r="J85" s="10">
        <v>277505210.59</v>
      </c>
    </row>
    <row r="86" spans="4:10" ht="15">
      <c r="D86" t="s">
        <v>66</v>
      </c>
      <c r="E86" s="10">
        <v>32434668</v>
      </c>
      <c r="F86" s="10">
        <v>3224849.6199999973</v>
      </c>
      <c r="G86" s="10">
        <v>35659517.62</v>
      </c>
      <c r="H86" s="10">
        <v>16385781.04</v>
      </c>
      <c r="I86" s="10">
        <v>16012587.9</v>
      </c>
      <c r="J86" s="10">
        <v>19273736.58</v>
      </c>
    </row>
    <row r="87" spans="4:10" ht="15">
      <c r="D87" t="s">
        <v>61</v>
      </c>
      <c r="E87" s="10">
        <v>5319383241.270001</v>
      </c>
      <c r="F87" s="10">
        <v>63438506.97999859</v>
      </c>
      <c r="G87" s="10">
        <v>5382821748.25</v>
      </c>
      <c r="H87" s="10">
        <v>3877546775.15</v>
      </c>
      <c r="I87" s="10">
        <v>3863687510.05</v>
      </c>
      <c r="J87" s="10">
        <v>1505274973.1</v>
      </c>
    </row>
    <row r="88" spans="4:10" ht="15">
      <c r="D88" t="s">
        <v>8</v>
      </c>
      <c r="E88" s="10">
        <v>28590140.88</v>
      </c>
      <c r="F88" s="10">
        <v>1246216.7300000004</v>
      </c>
      <c r="G88" s="10">
        <v>29836357.61</v>
      </c>
      <c r="H88" s="10">
        <v>14009998.78</v>
      </c>
      <c r="I88" s="10">
        <v>13688072.52</v>
      </c>
      <c r="J88" s="10">
        <v>15826358.83</v>
      </c>
    </row>
    <row r="89" spans="4:10" ht="15">
      <c r="D89" t="s">
        <v>67</v>
      </c>
      <c r="E89" s="10">
        <v>35492887.31</v>
      </c>
      <c r="F89" s="10">
        <v>2721969.299999997</v>
      </c>
      <c r="G89" s="10">
        <v>38214856.61</v>
      </c>
      <c r="H89" s="10">
        <v>15091423.51</v>
      </c>
      <c r="I89" s="10">
        <v>14857198.32</v>
      </c>
      <c r="J89" s="10">
        <v>23123433.1</v>
      </c>
    </row>
    <row r="90" spans="4:10" ht="15">
      <c r="D90" t="s">
        <v>62</v>
      </c>
      <c r="E90" s="10">
        <v>131611744.19</v>
      </c>
      <c r="F90" s="10">
        <v>6687830.349999994</v>
      </c>
      <c r="G90" s="10">
        <v>138299574.54</v>
      </c>
      <c r="H90" s="10">
        <v>66212080.4</v>
      </c>
      <c r="I90" s="10">
        <v>64152543.47</v>
      </c>
      <c r="J90" s="10">
        <v>72087494.13999999</v>
      </c>
    </row>
    <row r="91" spans="4:10" ht="15">
      <c r="D91" t="s">
        <v>12</v>
      </c>
      <c r="E91" s="10">
        <v>0</v>
      </c>
      <c r="F91" s="10">
        <v>35836.45</v>
      </c>
      <c r="G91" s="10">
        <v>35836.45</v>
      </c>
      <c r="H91" s="10">
        <v>31838.45</v>
      </c>
      <c r="I91" s="10">
        <v>31166.45</v>
      </c>
      <c r="J91" s="10">
        <v>3997.9999999999964</v>
      </c>
    </row>
    <row r="92" spans="4:10" ht="15">
      <c r="D92" t="s">
        <v>68</v>
      </c>
      <c r="E92" s="10">
        <v>11446923170</v>
      </c>
      <c r="F92" s="10">
        <v>165162318.8600006</v>
      </c>
      <c r="G92" s="10">
        <v>11612085488.86</v>
      </c>
      <c r="H92" s="10">
        <v>7954402097.16</v>
      </c>
      <c r="I92" s="10">
        <v>7954402097.16</v>
      </c>
      <c r="J92" s="10">
        <v>3657683391.700001</v>
      </c>
    </row>
    <row r="93" spans="4:10" ht="15">
      <c r="D93" t="s">
        <v>69</v>
      </c>
      <c r="E93" s="10">
        <v>104368106</v>
      </c>
      <c r="F93" s="10">
        <v>156000</v>
      </c>
      <c r="G93" s="10">
        <v>104524106</v>
      </c>
      <c r="H93" s="10">
        <v>39175879.16</v>
      </c>
      <c r="I93" s="10">
        <v>39175879.16</v>
      </c>
      <c r="J93" s="10">
        <v>65348226.84</v>
      </c>
    </row>
    <row r="94" spans="4:10" ht="15">
      <c r="D94" t="s">
        <v>70</v>
      </c>
      <c r="E94" s="10">
        <v>175273582.06</v>
      </c>
      <c r="F94" s="10">
        <v>3261065.969999999</v>
      </c>
      <c r="G94" s="10">
        <v>178534648.03</v>
      </c>
      <c r="H94" s="10">
        <v>61928685.37</v>
      </c>
      <c r="I94" s="10">
        <v>61928685.37</v>
      </c>
      <c r="J94" s="10">
        <v>116605962.66</v>
      </c>
    </row>
    <row r="95" spans="4:10" ht="15">
      <c r="D95" t="s">
        <v>71</v>
      </c>
      <c r="E95" s="10">
        <v>910396016.56</v>
      </c>
      <c r="F95" s="10">
        <v>109368314.97000003</v>
      </c>
      <c r="G95" s="10">
        <v>1019764331.53</v>
      </c>
      <c r="H95" s="10">
        <v>800291215.51</v>
      </c>
      <c r="I95" s="10">
        <v>800291215.51</v>
      </c>
      <c r="J95" s="10">
        <v>219473116.01999998</v>
      </c>
    </row>
    <row r="96" spans="4:10" ht="15">
      <c r="D96" t="s">
        <v>72</v>
      </c>
      <c r="E96" s="10">
        <v>56940522.9</v>
      </c>
      <c r="F96" s="10">
        <v>0</v>
      </c>
      <c r="G96" s="10">
        <v>56940522.9</v>
      </c>
      <c r="H96" s="10">
        <v>21705848.26</v>
      </c>
      <c r="I96" s="10">
        <v>21705848.26</v>
      </c>
      <c r="J96" s="10">
        <v>35234674.64</v>
      </c>
    </row>
    <row r="97" spans="4:10" ht="15">
      <c r="D97" t="s">
        <v>73</v>
      </c>
      <c r="E97" s="10">
        <v>463467724.16</v>
      </c>
      <c r="F97" s="10">
        <v>0</v>
      </c>
      <c r="G97" s="10">
        <v>463467724.16</v>
      </c>
      <c r="H97" s="10">
        <v>330047881.72</v>
      </c>
      <c r="I97" s="10">
        <v>330047881.72</v>
      </c>
      <c r="J97" s="10">
        <v>133419842.44</v>
      </c>
    </row>
    <row r="98" spans="4:10" ht="15">
      <c r="D98" t="s">
        <v>74</v>
      </c>
      <c r="E98" s="10">
        <v>174483410.31</v>
      </c>
      <c r="F98" s="10">
        <v>50.56999999284744</v>
      </c>
      <c r="G98" s="10">
        <v>174483460.88</v>
      </c>
      <c r="H98" s="10">
        <v>135503089.01</v>
      </c>
      <c r="I98" s="10">
        <v>135503038.78</v>
      </c>
      <c r="J98" s="10">
        <v>38980371.870000005</v>
      </c>
    </row>
    <row r="99" spans="4:10" ht="15">
      <c r="D99" t="s">
        <v>75</v>
      </c>
      <c r="E99" s="10">
        <v>138606532.12</v>
      </c>
      <c r="F99" s="10">
        <v>56622</v>
      </c>
      <c r="G99" s="10">
        <v>138663154.12</v>
      </c>
      <c r="H99" s="10">
        <v>93587284.7</v>
      </c>
      <c r="I99" s="10">
        <v>93587284.7</v>
      </c>
      <c r="J99" s="10">
        <v>45075869.42</v>
      </c>
    </row>
    <row r="100" spans="4:10" ht="15">
      <c r="D100" t="s">
        <v>76</v>
      </c>
      <c r="E100" s="10">
        <v>2587224362.3</v>
      </c>
      <c r="F100" s="10">
        <v>29173844.589999676</v>
      </c>
      <c r="G100" s="10">
        <v>2616398206.89</v>
      </c>
      <c r="H100" s="10">
        <v>1810647930.23</v>
      </c>
      <c r="I100" s="10">
        <v>1810647930.23</v>
      </c>
      <c r="J100" s="10">
        <v>805750276.6599998</v>
      </c>
    </row>
    <row r="101" spans="4:10" ht="15">
      <c r="D101" t="s">
        <v>77</v>
      </c>
      <c r="E101" s="10">
        <v>598891477.8</v>
      </c>
      <c r="F101" s="10">
        <v>124403843.98000002</v>
      </c>
      <c r="G101" s="10">
        <v>723295321.78</v>
      </c>
      <c r="H101" s="10">
        <v>447634803.69</v>
      </c>
      <c r="I101" s="10">
        <v>446478896.2</v>
      </c>
      <c r="J101" s="10">
        <v>275660518.09</v>
      </c>
    </row>
    <row r="102" spans="4:10" ht="15">
      <c r="D102" t="s">
        <v>63</v>
      </c>
      <c r="E102" s="10">
        <v>214866564.89</v>
      </c>
      <c r="F102" s="10">
        <v>0</v>
      </c>
      <c r="G102" s="10">
        <v>214866564.89</v>
      </c>
      <c r="H102" s="10">
        <v>152717300.37</v>
      </c>
      <c r="I102" s="10">
        <v>152717300.37</v>
      </c>
      <c r="J102" s="10">
        <v>62149264.51999998</v>
      </c>
    </row>
    <row r="103" spans="4:10" ht="15">
      <c r="D103" t="s">
        <v>78</v>
      </c>
      <c r="E103" s="10">
        <v>36320933.55</v>
      </c>
      <c r="F103" s="10">
        <v>1087000</v>
      </c>
      <c r="G103" s="10">
        <v>37407933.55</v>
      </c>
      <c r="H103" s="10">
        <v>16778446.58</v>
      </c>
      <c r="I103" s="10">
        <v>16776946.58</v>
      </c>
      <c r="J103" s="10">
        <v>20629486.97</v>
      </c>
    </row>
    <row r="104" spans="4:10" ht="15">
      <c r="D104" t="s">
        <v>79</v>
      </c>
      <c r="E104" s="10">
        <v>1342451812.37</v>
      </c>
      <c r="F104" s="10">
        <v>75244764.20000005</v>
      </c>
      <c r="G104" s="10">
        <v>1417696576.57</v>
      </c>
      <c r="H104" s="10">
        <v>1103702582.19</v>
      </c>
      <c r="I104" s="10">
        <v>1103702582.19</v>
      </c>
      <c r="J104" s="10">
        <v>313993994.3799999</v>
      </c>
    </row>
    <row r="105" spans="4:10" ht="15">
      <c r="D105" t="s">
        <v>80</v>
      </c>
      <c r="E105" s="10">
        <v>1404107813.86</v>
      </c>
      <c r="F105" s="10">
        <v>51240223.83000016</v>
      </c>
      <c r="G105" s="10">
        <v>1455348037.69</v>
      </c>
      <c r="H105" s="10">
        <v>1108630767.85</v>
      </c>
      <c r="I105" s="10">
        <v>1108570979.5</v>
      </c>
      <c r="J105" s="10">
        <v>346717269.84000015</v>
      </c>
    </row>
    <row r="106" spans="4:10" ht="15">
      <c r="D106" t="s">
        <v>81</v>
      </c>
      <c r="E106" s="10">
        <v>168515186.91</v>
      </c>
      <c r="F106" s="10">
        <v>64100613.55000001</v>
      </c>
      <c r="G106" s="10">
        <v>232615800.46</v>
      </c>
      <c r="H106" s="10">
        <v>187320247.06</v>
      </c>
      <c r="I106" s="10">
        <v>186313114.06</v>
      </c>
      <c r="J106" s="10">
        <v>45295553.400000006</v>
      </c>
    </row>
    <row r="107" spans="4:10" ht="15">
      <c r="D107" t="s">
        <v>82</v>
      </c>
      <c r="E107" s="10">
        <v>17126438.04</v>
      </c>
      <c r="F107" s="10">
        <v>1859640</v>
      </c>
      <c r="G107" s="10">
        <v>18986078.04</v>
      </c>
      <c r="H107" s="10">
        <v>14837343.16</v>
      </c>
      <c r="I107" s="10">
        <v>14776426.39</v>
      </c>
      <c r="J107" s="10">
        <v>4148734.879999999</v>
      </c>
    </row>
    <row r="108" spans="4:10" ht="15">
      <c r="D108" t="s">
        <v>83</v>
      </c>
      <c r="E108" s="10">
        <v>4110014.06</v>
      </c>
      <c r="F108" s="10">
        <v>0</v>
      </c>
      <c r="G108" s="10">
        <v>4110014.06</v>
      </c>
      <c r="H108" s="10">
        <v>2527079.18</v>
      </c>
      <c r="I108" s="10">
        <v>2527079.18</v>
      </c>
      <c r="J108" s="10">
        <v>1582934.88</v>
      </c>
    </row>
    <row r="109" spans="4:10" ht="15">
      <c r="D109" t="s">
        <v>84</v>
      </c>
      <c r="E109" s="10">
        <v>50414403.53</v>
      </c>
      <c r="F109" s="10">
        <v>0</v>
      </c>
      <c r="G109" s="10">
        <v>50414403.53</v>
      </c>
      <c r="H109" s="10">
        <v>33228278.85</v>
      </c>
      <c r="I109" s="10">
        <v>33228278.85</v>
      </c>
      <c r="J109" s="10">
        <v>17186124.68</v>
      </c>
    </row>
    <row r="110" spans="4:10" ht="15">
      <c r="D110" t="s">
        <v>85</v>
      </c>
      <c r="E110" s="10">
        <v>22485894.29</v>
      </c>
      <c r="F110" s="10">
        <v>225000</v>
      </c>
      <c r="G110" s="10">
        <v>22710894.29</v>
      </c>
      <c r="H110" s="10">
        <v>8414481.45</v>
      </c>
      <c r="I110" s="10">
        <v>8414481.45</v>
      </c>
      <c r="J110" s="10">
        <v>14296412.84</v>
      </c>
    </row>
    <row r="111" spans="4:10" ht="15">
      <c r="D111" t="s">
        <v>86</v>
      </c>
      <c r="E111" s="10">
        <v>19800724</v>
      </c>
      <c r="F111" s="10">
        <v>0</v>
      </c>
      <c r="G111" s="10">
        <v>19800724</v>
      </c>
      <c r="H111" s="10">
        <v>6489020.66</v>
      </c>
      <c r="I111" s="10">
        <v>6489020.66</v>
      </c>
      <c r="J111" s="10">
        <v>13311703.34</v>
      </c>
    </row>
    <row r="112" spans="4:10" ht="15">
      <c r="D112" t="s">
        <v>87</v>
      </c>
      <c r="E112" s="10">
        <v>22636466.52</v>
      </c>
      <c r="F112" s="10">
        <v>0</v>
      </c>
      <c r="G112" s="10">
        <v>22636466.52</v>
      </c>
      <c r="H112" s="10">
        <v>9158752.26</v>
      </c>
      <c r="I112" s="10">
        <v>9158752.26</v>
      </c>
      <c r="J112" s="10">
        <v>13477714.26</v>
      </c>
    </row>
    <row r="113" spans="4:10" ht="15">
      <c r="D113" t="s">
        <v>88</v>
      </c>
      <c r="E113" s="10">
        <v>122717820</v>
      </c>
      <c r="F113" s="10">
        <v>0</v>
      </c>
      <c r="G113" s="10">
        <v>122717820</v>
      </c>
      <c r="H113" s="10">
        <v>87645376.81</v>
      </c>
      <c r="I113" s="10">
        <v>87645376.81</v>
      </c>
      <c r="J113" s="10">
        <v>35072443.19</v>
      </c>
    </row>
    <row r="114" spans="4:10" ht="15">
      <c r="D114" t="s">
        <v>89</v>
      </c>
      <c r="E114" s="10">
        <v>14766727.51</v>
      </c>
      <c r="F114" s="10">
        <v>0</v>
      </c>
      <c r="G114" s="10">
        <v>14766727.51</v>
      </c>
      <c r="H114" s="10">
        <v>5239819.38</v>
      </c>
      <c r="I114" s="10">
        <v>5239819.38</v>
      </c>
      <c r="J114" s="10">
        <v>9526908.129999999</v>
      </c>
    </row>
    <row r="115" spans="4:10" ht="15">
      <c r="D115" t="s">
        <v>64</v>
      </c>
      <c r="E115" s="10">
        <v>117366362.36</v>
      </c>
      <c r="F115" s="10">
        <v>0</v>
      </c>
      <c r="G115" s="10">
        <v>117366362.36</v>
      </c>
      <c r="H115" s="10">
        <v>78493265.88</v>
      </c>
      <c r="I115" s="10">
        <v>78493265.88</v>
      </c>
      <c r="J115" s="10">
        <v>38873096.480000004</v>
      </c>
    </row>
    <row r="116" spans="4:10" ht="15">
      <c r="D116" t="s">
        <v>90</v>
      </c>
      <c r="E116" s="10">
        <v>24416644.06</v>
      </c>
      <c r="F116" s="10">
        <v>0</v>
      </c>
      <c r="G116" s="10">
        <v>24416644.06</v>
      </c>
      <c r="H116" s="10">
        <v>9586324</v>
      </c>
      <c r="I116" s="10">
        <v>9586324</v>
      </c>
      <c r="J116" s="10">
        <v>14830320.059999999</v>
      </c>
    </row>
    <row r="117" spans="4:10" ht="15">
      <c r="D117" t="s">
        <v>91</v>
      </c>
      <c r="E117" s="10">
        <v>19789840.66</v>
      </c>
      <c r="F117" s="10">
        <v>0</v>
      </c>
      <c r="G117" s="10">
        <v>19789840.66</v>
      </c>
      <c r="H117" s="10">
        <v>6598836.24</v>
      </c>
      <c r="I117" s="10">
        <v>6598836.24</v>
      </c>
      <c r="J117" s="10">
        <v>13191004.42</v>
      </c>
    </row>
    <row r="118" spans="4:10" ht="15">
      <c r="D118" t="s">
        <v>92</v>
      </c>
      <c r="E118" s="10">
        <v>22045850.61</v>
      </c>
      <c r="F118" s="10">
        <v>0</v>
      </c>
      <c r="G118" s="10">
        <v>22045850.61</v>
      </c>
      <c r="H118" s="10">
        <v>7440344.67</v>
      </c>
      <c r="I118" s="10">
        <v>7440344.67</v>
      </c>
      <c r="J118" s="10">
        <v>14605505.94</v>
      </c>
    </row>
    <row r="119" spans="4:10" ht="15">
      <c r="D119" t="s">
        <v>93</v>
      </c>
      <c r="E119" s="10">
        <v>172850180.82</v>
      </c>
      <c r="F119" s="10">
        <v>2740003</v>
      </c>
      <c r="G119" s="10">
        <v>175590183.82</v>
      </c>
      <c r="H119" s="10">
        <v>117049620.13</v>
      </c>
      <c r="I119" s="10">
        <v>117049620.13</v>
      </c>
      <c r="J119" s="10">
        <v>58540563.69</v>
      </c>
    </row>
    <row r="120" spans="4:10" ht="15">
      <c r="D120" t="s">
        <v>94</v>
      </c>
      <c r="E120" s="10">
        <v>27050800.77</v>
      </c>
      <c r="F120" s="10">
        <v>0</v>
      </c>
      <c r="G120" s="10">
        <v>27050800.77</v>
      </c>
      <c r="H120" s="10">
        <v>9725043.24</v>
      </c>
      <c r="I120" s="10">
        <v>9725043.24</v>
      </c>
      <c r="J120" s="10">
        <v>17325757.53</v>
      </c>
    </row>
    <row r="121" spans="4:10" ht="15">
      <c r="D121" t="s">
        <v>95</v>
      </c>
      <c r="E121" s="10">
        <v>1465888071.64</v>
      </c>
      <c r="F121" s="10">
        <v>137657362.81999993</v>
      </c>
      <c r="G121" s="10">
        <v>1603545434.46</v>
      </c>
      <c r="H121" s="10">
        <v>1059868328.08</v>
      </c>
      <c r="I121" s="10">
        <v>1051401941.19</v>
      </c>
      <c r="J121" s="10">
        <v>543677106.38</v>
      </c>
    </row>
    <row r="122" spans="4:10" ht="15">
      <c r="D122" t="s">
        <v>96</v>
      </c>
      <c r="E122" s="10">
        <v>4956250</v>
      </c>
      <c r="F122" s="10">
        <v>0</v>
      </c>
      <c r="G122" s="10">
        <v>4956250</v>
      </c>
      <c r="H122" s="10">
        <v>4923262.5</v>
      </c>
      <c r="I122" s="10">
        <v>4923262.5</v>
      </c>
      <c r="J122" s="10">
        <v>32987.5</v>
      </c>
    </row>
    <row r="123" spans="4:10" ht="15">
      <c r="D123" t="s">
        <v>97</v>
      </c>
      <c r="E123" s="10">
        <v>56875509.56</v>
      </c>
      <c r="F123" s="10">
        <v>2913352.009999998</v>
      </c>
      <c r="G123" s="10">
        <v>59788861.57</v>
      </c>
      <c r="H123" s="10">
        <v>42329274.53</v>
      </c>
      <c r="I123" s="10">
        <v>37938259.35</v>
      </c>
      <c r="J123" s="10">
        <v>17459587.04</v>
      </c>
    </row>
    <row r="124" spans="4:10" ht="15">
      <c r="D124" t="s">
        <v>98</v>
      </c>
      <c r="E124" s="10">
        <v>320388579.22</v>
      </c>
      <c r="F124" s="10">
        <v>27225680.25</v>
      </c>
      <c r="G124" s="10">
        <v>347614259.47</v>
      </c>
      <c r="H124" s="10">
        <v>273527082.16</v>
      </c>
      <c r="I124" s="10">
        <v>213106406.94</v>
      </c>
      <c r="J124" s="10">
        <v>74087177.31</v>
      </c>
    </row>
    <row r="125" spans="4:10" ht="15">
      <c r="D125" t="s">
        <v>99</v>
      </c>
      <c r="E125" s="10">
        <v>25000000</v>
      </c>
      <c r="F125" s="10">
        <v>0</v>
      </c>
      <c r="G125" s="10">
        <v>25000000</v>
      </c>
      <c r="H125" s="10">
        <v>25000000</v>
      </c>
      <c r="I125" s="10">
        <v>25000000</v>
      </c>
      <c r="J125" s="10">
        <v>0</v>
      </c>
    </row>
    <row r="126" spans="4:10" ht="15">
      <c r="D126" t="s">
        <v>100</v>
      </c>
      <c r="E126" s="10">
        <v>12000000</v>
      </c>
      <c r="F126" s="10">
        <v>0</v>
      </c>
      <c r="G126" s="10">
        <v>12000000</v>
      </c>
      <c r="H126" s="10">
        <v>12000000</v>
      </c>
      <c r="I126" s="10">
        <v>12000000</v>
      </c>
      <c r="J126" s="10">
        <v>0</v>
      </c>
    </row>
    <row r="127" spans="4:10" ht="15">
      <c r="D127" t="s">
        <v>101</v>
      </c>
      <c r="E127" s="10">
        <v>9486236</v>
      </c>
      <c r="F127" s="10">
        <v>0</v>
      </c>
      <c r="G127" s="10">
        <v>9486236</v>
      </c>
      <c r="H127" s="10">
        <v>9486235.97</v>
      </c>
      <c r="I127" s="10">
        <v>9486235.97</v>
      </c>
      <c r="J127" s="10">
        <v>0.029999999329447746</v>
      </c>
    </row>
    <row r="128" spans="2:10" s="1" customFormat="1" ht="15">
      <c r="B128" s="1" t="s">
        <v>24</v>
      </c>
      <c r="C128" s="1" t="s">
        <v>25</v>
      </c>
      <c r="E128" s="9">
        <f aca="true" t="shared" si="16" ref="E128:J128">SUM(E129:E133)</f>
        <v>335153825.51</v>
      </c>
      <c r="F128" s="9">
        <f t="shared" si="16"/>
        <v>31369611.420000024</v>
      </c>
      <c r="G128" s="9">
        <f t="shared" si="16"/>
        <v>366523436.93</v>
      </c>
      <c r="H128" s="9">
        <f t="shared" si="16"/>
        <v>139563881.18</v>
      </c>
      <c r="I128" s="9">
        <f t="shared" si="16"/>
        <v>133796544.10999998</v>
      </c>
      <c r="J128" s="9">
        <f t="shared" si="16"/>
        <v>226959555.75000003</v>
      </c>
    </row>
    <row r="129" spans="4:10" ht="15">
      <c r="D129" t="s">
        <v>102</v>
      </c>
      <c r="E129" s="10">
        <v>239762561.91</v>
      </c>
      <c r="F129" s="10">
        <v>31084847.070000023</v>
      </c>
      <c r="G129" s="10">
        <v>270847408.98</v>
      </c>
      <c r="H129" s="10">
        <v>99503240.59</v>
      </c>
      <c r="I129" s="10">
        <v>96616996.99</v>
      </c>
      <c r="J129" s="10">
        <v>171344168.39000002</v>
      </c>
    </row>
    <row r="130" spans="4:10" ht="15">
      <c r="D130" t="s">
        <v>27</v>
      </c>
      <c r="E130" s="10">
        <v>81290440</v>
      </c>
      <c r="F130" s="10">
        <v>-5311677</v>
      </c>
      <c r="G130" s="10">
        <v>75978763</v>
      </c>
      <c r="H130" s="10">
        <v>30120834.54</v>
      </c>
      <c r="I130" s="10">
        <v>27277316.49</v>
      </c>
      <c r="J130" s="10">
        <v>45857928.46</v>
      </c>
    </row>
    <row r="131" spans="4:10" ht="15">
      <c r="D131" t="s">
        <v>62</v>
      </c>
      <c r="E131" s="10">
        <v>5979689.6</v>
      </c>
      <c r="F131" s="10">
        <v>5596441.35</v>
      </c>
      <c r="G131" s="10">
        <v>11576130.95</v>
      </c>
      <c r="H131" s="10">
        <v>3662007.11</v>
      </c>
      <c r="I131" s="10">
        <v>3659762.11</v>
      </c>
      <c r="J131" s="10">
        <v>7914123.84</v>
      </c>
    </row>
    <row r="132" spans="4:10" ht="15">
      <c r="D132" t="s">
        <v>103</v>
      </c>
      <c r="E132" s="10">
        <v>464856</v>
      </c>
      <c r="F132" s="10">
        <v>0</v>
      </c>
      <c r="G132" s="10">
        <v>464856</v>
      </c>
      <c r="H132" s="10">
        <v>310079.94</v>
      </c>
      <c r="I132" s="10">
        <v>274749.52</v>
      </c>
      <c r="J132" s="10">
        <v>154776.06</v>
      </c>
    </row>
    <row r="133" spans="4:10" ht="15">
      <c r="D133" t="s">
        <v>104</v>
      </c>
      <c r="E133" s="10">
        <v>7656278</v>
      </c>
      <c r="F133" s="10">
        <v>0</v>
      </c>
      <c r="G133" s="10">
        <v>7656278</v>
      </c>
      <c r="H133" s="10">
        <v>5967719</v>
      </c>
      <c r="I133" s="10">
        <v>5967719</v>
      </c>
      <c r="J133" s="10">
        <v>1688559</v>
      </c>
    </row>
    <row r="134" spans="2:10" s="1" customFormat="1" ht="15">
      <c r="B134" s="1" t="s">
        <v>29</v>
      </c>
      <c r="C134" s="1" t="s">
        <v>30</v>
      </c>
      <c r="E134" s="9">
        <f aca="true" t="shared" si="17" ref="E134:J134">SUM(E135:E139)</f>
        <v>83834984.53</v>
      </c>
      <c r="F134" s="9">
        <f t="shared" si="17"/>
        <v>37119760.91</v>
      </c>
      <c r="G134" s="9">
        <f t="shared" si="17"/>
        <v>120954745.44</v>
      </c>
      <c r="H134" s="9">
        <f t="shared" si="17"/>
        <v>80391571.38</v>
      </c>
      <c r="I134" s="9">
        <f t="shared" si="17"/>
        <v>80162259.86</v>
      </c>
      <c r="J134" s="9">
        <f t="shared" si="17"/>
        <v>40563174.06</v>
      </c>
    </row>
    <row r="135" spans="4:10" ht="15">
      <c r="D135" t="s">
        <v>66</v>
      </c>
      <c r="E135" s="10">
        <v>18000000</v>
      </c>
      <c r="F135" s="10">
        <v>2783447.3900000006</v>
      </c>
      <c r="G135" s="10">
        <v>20783447.39</v>
      </c>
      <c r="H135" s="10">
        <v>11701808.71</v>
      </c>
      <c r="I135" s="10">
        <v>11701808.71</v>
      </c>
      <c r="J135" s="10">
        <v>9081638.68</v>
      </c>
    </row>
    <row r="136" spans="4:10" ht="15">
      <c r="D136" t="s">
        <v>67</v>
      </c>
      <c r="E136" s="10">
        <v>15983523.33</v>
      </c>
      <c r="F136" s="10">
        <v>11777150.83</v>
      </c>
      <c r="G136" s="10">
        <v>27760674.16</v>
      </c>
      <c r="H136" s="10">
        <v>8749818.8</v>
      </c>
      <c r="I136" s="10">
        <v>8520507.28</v>
      </c>
      <c r="J136" s="10">
        <v>19010855.36</v>
      </c>
    </row>
    <row r="137" spans="4:10" ht="15">
      <c r="D137" t="s">
        <v>76</v>
      </c>
      <c r="E137" s="10">
        <v>49851461.2</v>
      </c>
      <c r="F137" s="10">
        <v>2360635.6899999976</v>
      </c>
      <c r="G137" s="10">
        <v>52212096.89</v>
      </c>
      <c r="H137" s="10">
        <v>39741416.87</v>
      </c>
      <c r="I137" s="10">
        <v>39741416.87</v>
      </c>
      <c r="J137" s="10">
        <v>12470680.020000003</v>
      </c>
    </row>
    <row r="138" spans="4:10" ht="15">
      <c r="D138" t="s">
        <v>79</v>
      </c>
      <c r="E138" s="10">
        <v>0</v>
      </c>
      <c r="F138" s="10">
        <v>8579219</v>
      </c>
      <c r="G138" s="10">
        <v>8579219</v>
      </c>
      <c r="H138" s="10">
        <v>8579219</v>
      </c>
      <c r="I138" s="10">
        <v>8579219</v>
      </c>
      <c r="J138" s="10">
        <v>0</v>
      </c>
    </row>
    <row r="139" spans="4:10" ht="15">
      <c r="D139" t="s">
        <v>80</v>
      </c>
      <c r="E139" s="10">
        <v>0</v>
      </c>
      <c r="F139" s="10">
        <v>11619308</v>
      </c>
      <c r="G139" s="10">
        <v>11619308</v>
      </c>
      <c r="H139" s="10">
        <v>11619308</v>
      </c>
      <c r="I139" s="10">
        <v>11619308</v>
      </c>
      <c r="J139" s="10">
        <v>0</v>
      </c>
    </row>
    <row r="140" spans="2:10" s="1" customFormat="1" ht="15">
      <c r="B140" s="1" t="s">
        <v>32</v>
      </c>
      <c r="C140" s="1" t="s">
        <v>33</v>
      </c>
      <c r="E140" s="9">
        <f aca="true" t="shared" si="18" ref="E140:J140">SUM(E141:E161)</f>
        <v>2581983707</v>
      </c>
      <c r="F140" s="9">
        <f t="shared" si="18"/>
        <v>-372058130.4200001</v>
      </c>
      <c r="G140" s="9">
        <f t="shared" si="18"/>
        <v>2209925576.58</v>
      </c>
      <c r="H140" s="9">
        <f t="shared" si="18"/>
        <v>725968312.59</v>
      </c>
      <c r="I140" s="9">
        <f t="shared" si="18"/>
        <v>676601359.04</v>
      </c>
      <c r="J140" s="9">
        <f t="shared" si="18"/>
        <v>1483957263.9899998</v>
      </c>
    </row>
    <row r="141" spans="4:10" ht="15">
      <c r="D141" t="s">
        <v>7</v>
      </c>
      <c r="E141" s="10">
        <v>898484779</v>
      </c>
      <c r="F141" s="10">
        <v>-734876487</v>
      </c>
      <c r="G141" s="10">
        <v>163608292</v>
      </c>
      <c r="H141" s="10">
        <v>0</v>
      </c>
      <c r="I141" s="10">
        <v>0</v>
      </c>
      <c r="J141" s="10">
        <v>163608292</v>
      </c>
    </row>
    <row r="142" spans="4:10" ht="15">
      <c r="D142" t="s">
        <v>60</v>
      </c>
      <c r="E142" s="10">
        <v>14783041</v>
      </c>
      <c r="F142" s="10">
        <v>0</v>
      </c>
      <c r="G142" s="10">
        <v>14783041</v>
      </c>
      <c r="H142" s="10">
        <v>0</v>
      </c>
      <c r="I142" s="10">
        <v>0</v>
      </c>
      <c r="J142" s="10">
        <v>14783041</v>
      </c>
    </row>
    <row r="143" spans="4:10" ht="15">
      <c r="D143" t="s">
        <v>61</v>
      </c>
      <c r="E143" s="10">
        <v>226040952</v>
      </c>
      <c r="F143" s="10">
        <v>-49430528.900000006</v>
      </c>
      <c r="G143" s="10">
        <v>176610423.1</v>
      </c>
      <c r="H143" s="10">
        <v>65126805</v>
      </c>
      <c r="I143" s="10">
        <v>65126805</v>
      </c>
      <c r="J143" s="10">
        <v>111483618.1</v>
      </c>
    </row>
    <row r="144" spans="4:10" ht="15">
      <c r="D144" t="s">
        <v>102</v>
      </c>
      <c r="E144" s="10">
        <v>8000000</v>
      </c>
      <c r="F144" s="10">
        <v>456965</v>
      </c>
      <c r="G144" s="10">
        <v>8456965</v>
      </c>
      <c r="H144" s="10">
        <v>80714.84</v>
      </c>
      <c r="I144" s="10">
        <v>80714.84</v>
      </c>
      <c r="J144" s="10">
        <v>8376250.16</v>
      </c>
    </row>
    <row r="145" spans="4:10" ht="15">
      <c r="D145" t="s">
        <v>34</v>
      </c>
      <c r="E145" s="10">
        <v>0</v>
      </c>
      <c r="F145" s="10">
        <v>235159679.2</v>
      </c>
      <c r="G145" s="10">
        <v>235159679.2</v>
      </c>
      <c r="H145" s="10">
        <v>89330987.14</v>
      </c>
      <c r="I145" s="10">
        <v>88027610.84</v>
      </c>
      <c r="J145" s="10">
        <v>145828692.06</v>
      </c>
    </row>
    <row r="146" spans="4:10" ht="15">
      <c r="D146" t="s">
        <v>67</v>
      </c>
      <c r="E146" s="10">
        <v>0</v>
      </c>
      <c r="F146" s="10">
        <v>14696979.81</v>
      </c>
      <c r="G146" s="10">
        <v>14696979.81</v>
      </c>
      <c r="H146" s="10">
        <v>705280</v>
      </c>
      <c r="I146" s="10">
        <v>705280</v>
      </c>
      <c r="J146" s="10">
        <v>13991699.81</v>
      </c>
    </row>
    <row r="147" spans="4:10" ht="15">
      <c r="D147" t="s">
        <v>26</v>
      </c>
      <c r="E147" s="10">
        <v>15000000</v>
      </c>
      <c r="F147" s="10">
        <v>-14950565</v>
      </c>
      <c r="G147" s="10">
        <v>49435</v>
      </c>
      <c r="H147" s="10">
        <v>0</v>
      </c>
      <c r="I147" s="10">
        <v>0</v>
      </c>
      <c r="J147" s="10">
        <v>49435</v>
      </c>
    </row>
    <row r="148" spans="4:10" ht="15">
      <c r="D148" t="s">
        <v>62</v>
      </c>
      <c r="E148" s="10">
        <v>0</v>
      </c>
      <c r="F148" s="10">
        <v>1579056</v>
      </c>
      <c r="G148" s="10">
        <v>1579056</v>
      </c>
      <c r="H148" s="10">
        <v>0</v>
      </c>
      <c r="I148" s="10">
        <v>0</v>
      </c>
      <c r="J148" s="10">
        <v>1579056</v>
      </c>
    </row>
    <row r="149" spans="4:10" ht="15">
      <c r="D149" t="s">
        <v>71</v>
      </c>
      <c r="E149" s="10">
        <v>0</v>
      </c>
      <c r="F149" s="10">
        <v>3327064</v>
      </c>
      <c r="G149" s="10">
        <v>3327064</v>
      </c>
      <c r="H149" s="10">
        <v>2495297.97</v>
      </c>
      <c r="I149" s="10">
        <v>2495297.97</v>
      </c>
      <c r="J149" s="10">
        <v>831766.0299999998</v>
      </c>
    </row>
    <row r="150" spans="4:10" ht="15">
      <c r="D150" t="s">
        <v>73</v>
      </c>
      <c r="E150" s="10">
        <v>0</v>
      </c>
      <c r="F150" s="10">
        <v>1701244</v>
      </c>
      <c r="G150" s="10">
        <v>1701244</v>
      </c>
      <c r="H150" s="10">
        <v>1134162.71</v>
      </c>
      <c r="I150" s="10">
        <v>1134162.71</v>
      </c>
      <c r="J150" s="10">
        <v>567081.29</v>
      </c>
    </row>
    <row r="151" spans="4:10" ht="15">
      <c r="D151" t="s">
        <v>74</v>
      </c>
      <c r="E151" s="10">
        <v>0</v>
      </c>
      <c r="F151" s="10">
        <v>595016</v>
      </c>
      <c r="G151" s="10">
        <v>595016</v>
      </c>
      <c r="H151" s="10">
        <v>347092.62</v>
      </c>
      <c r="I151" s="10">
        <v>347092.62</v>
      </c>
      <c r="J151" s="10">
        <v>247923.38</v>
      </c>
    </row>
    <row r="152" spans="4:10" ht="15">
      <c r="D152" t="s">
        <v>76</v>
      </c>
      <c r="E152" s="10">
        <v>0</v>
      </c>
      <c r="F152" s="10">
        <v>79913090.5</v>
      </c>
      <c r="G152" s="10">
        <v>79913090.5</v>
      </c>
      <c r="H152" s="10">
        <v>21227923.21</v>
      </c>
      <c r="I152" s="10">
        <v>21227923.21</v>
      </c>
      <c r="J152" s="10">
        <v>58685167.29</v>
      </c>
    </row>
    <row r="153" spans="4:10" ht="15">
      <c r="D153" t="s">
        <v>63</v>
      </c>
      <c r="E153" s="10">
        <v>0</v>
      </c>
      <c r="F153" s="10">
        <v>6600000.22</v>
      </c>
      <c r="G153" s="10">
        <v>6600000.22</v>
      </c>
      <c r="H153" s="10">
        <v>0</v>
      </c>
      <c r="I153" s="10">
        <v>0</v>
      </c>
      <c r="J153" s="10">
        <v>6600000.22</v>
      </c>
    </row>
    <row r="154" spans="4:10" ht="15">
      <c r="D154" t="s">
        <v>79</v>
      </c>
      <c r="E154" s="10">
        <v>60000000</v>
      </c>
      <c r="F154" s="10">
        <v>-27920367.85</v>
      </c>
      <c r="G154" s="10">
        <v>32079632.15</v>
      </c>
      <c r="H154" s="10">
        <v>21386421.44</v>
      </c>
      <c r="I154" s="10">
        <v>21386421.44</v>
      </c>
      <c r="J154" s="10">
        <v>10693210.709999997</v>
      </c>
    </row>
    <row r="155" spans="4:10" ht="15">
      <c r="D155" t="s">
        <v>80</v>
      </c>
      <c r="E155" s="10">
        <v>46000000</v>
      </c>
      <c r="F155" s="10">
        <v>-28968353</v>
      </c>
      <c r="G155" s="10">
        <v>17031647</v>
      </c>
      <c r="H155" s="10">
        <v>11354431.34</v>
      </c>
      <c r="I155" s="10">
        <v>11354431.34</v>
      </c>
      <c r="J155" s="10">
        <v>5677215.66</v>
      </c>
    </row>
    <row r="156" spans="4:10" ht="15">
      <c r="D156" t="s">
        <v>105</v>
      </c>
      <c r="E156" s="10">
        <v>120677588</v>
      </c>
      <c r="F156" s="10">
        <v>123989029.65</v>
      </c>
      <c r="G156" s="10">
        <v>244666617.65</v>
      </c>
      <c r="H156" s="10">
        <v>75261016.09</v>
      </c>
      <c r="I156" s="10">
        <v>40865322.42</v>
      </c>
      <c r="J156" s="10">
        <v>169405601.56</v>
      </c>
    </row>
    <row r="157" spans="4:10" ht="15">
      <c r="D157" t="s">
        <v>81</v>
      </c>
      <c r="E157" s="10">
        <v>0</v>
      </c>
      <c r="F157" s="10">
        <v>2767770.83</v>
      </c>
      <c r="G157" s="10">
        <v>2767770.83</v>
      </c>
      <c r="H157" s="10">
        <v>715559.92</v>
      </c>
      <c r="I157" s="10">
        <v>715559.92</v>
      </c>
      <c r="J157" s="10">
        <v>2052210.9100000001</v>
      </c>
    </row>
    <row r="158" spans="4:10" ht="15">
      <c r="D158" t="s">
        <v>84</v>
      </c>
      <c r="E158" s="10">
        <v>455786689</v>
      </c>
      <c r="F158" s="10">
        <v>91111879.72000003</v>
      </c>
      <c r="G158" s="10">
        <v>546898568.72</v>
      </c>
      <c r="H158" s="10">
        <v>107577741.13</v>
      </c>
      <c r="I158" s="10">
        <v>94481783.54</v>
      </c>
      <c r="J158" s="10">
        <v>439320827.59000003</v>
      </c>
    </row>
    <row r="159" spans="4:10" ht="15">
      <c r="D159" t="s">
        <v>85</v>
      </c>
      <c r="E159" s="10">
        <v>0</v>
      </c>
      <c r="F159" s="10">
        <v>3027317.05</v>
      </c>
      <c r="G159" s="10">
        <v>3027317.05</v>
      </c>
      <c r="H159" s="10">
        <v>0</v>
      </c>
      <c r="I159" s="10">
        <v>0</v>
      </c>
      <c r="J159" s="10">
        <v>3027317.05</v>
      </c>
    </row>
    <row r="160" spans="4:10" ht="15">
      <c r="D160" t="s">
        <v>93</v>
      </c>
      <c r="E160" s="10">
        <v>0</v>
      </c>
      <c r="F160" s="10">
        <v>519592</v>
      </c>
      <c r="G160" s="10">
        <v>519592</v>
      </c>
      <c r="H160" s="10">
        <v>346394.66</v>
      </c>
      <c r="I160" s="10">
        <v>0</v>
      </c>
      <c r="J160" s="10">
        <v>173197.34000000003</v>
      </c>
    </row>
    <row r="161" spans="4:10" ht="15">
      <c r="D161" t="s">
        <v>23</v>
      </c>
      <c r="E161" s="10">
        <v>737210658</v>
      </c>
      <c r="F161" s="10">
        <v>-81356512.64999998</v>
      </c>
      <c r="G161" s="10">
        <v>655854145.35</v>
      </c>
      <c r="H161" s="10">
        <v>328878484.52</v>
      </c>
      <c r="I161" s="10">
        <v>328652953.19</v>
      </c>
      <c r="J161" s="10">
        <v>326975660.83000004</v>
      </c>
    </row>
    <row r="162" spans="2:10" s="1" customFormat="1" ht="15">
      <c r="B162" s="1" t="s">
        <v>35</v>
      </c>
      <c r="C162" s="1" t="s">
        <v>36</v>
      </c>
      <c r="E162" s="9">
        <f aca="true" t="shared" si="19" ref="E162:J162">SUM(E163:E166)</f>
        <v>109691025.01</v>
      </c>
      <c r="F162" s="9">
        <f t="shared" si="19"/>
        <v>2928497.7600000016</v>
      </c>
      <c r="G162" s="9">
        <f t="shared" si="19"/>
        <v>112619522.77</v>
      </c>
      <c r="H162" s="9">
        <f t="shared" si="19"/>
        <v>68463245.36</v>
      </c>
      <c r="I162" s="9">
        <f t="shared" si="19"/>
        <v>67790304.09</v>
      </c>
      <c r="J162" s="9">
        <f t="shared" si="19"/>
        <v>44156277.41000001</v>
      </c>
    </row>
    <row r="163" spans="4:10" ht="15">
      <c r="D163" t="s">
        <v>34</v>
      </c>
      <c r="E163" s="10">
        <v>48536926.68</v>
      </c>
      <c r="F163" s="10">
        <v>884024.8100000024</v>
      </c>
      <c r="G163" s="10">
        <v>49420951.49</v>
      </c>
      <c r="H163" s="10">
        <v>26912557.63</v>
      </c>
      <c r="I163" s="10">
        <v>26540246.59</v>
      </c>
      <c r="J163" s="10">
        <v>22508393.860000003</v>
      </c>
    </row>
    <row r="164" spans="4:10" ht="15">
      <c r="D164" t="s">
        <v>67</v>
      </c>
      <c r="E164" s="10">
        <v>30805082.03</v>
      </c>
      <c r="F164" s="10">
        <v>544472.9499999993</v>
      </c>
      <c r="G164" s="10">
        <v>31349554.98</v>
      </c>
      <c r="H164" s="10">
        <v>16353776.52</v>
      </c>
      <c r="I164" s="10">
        <v>16053146.29</v>
      </c>
      <c r="J164" s="10">
        <v>14995778.46</v>
      </c>
    </row>
    <row r="165" spans="4:10" ht="15">
      <c r="D165" t="s">
        <v>78</v>
      </c>
      <c r="E165" s="10">
        <v>30349016.3</v>
      </c>
      <c r="F165" s="10">
        <v>500000</v>
      </c>
      <c r="G165" s="10">
        <v>30849016.3</v>
      </c>
      <c r="H165" s="10">
        <v>24196911.21</v>
      </c>
      <c r="I165" s="10">
        <v>24196911.21</v>
      </c>
      <c r="J165" s="10">
        <v>6652105.09</v>
      </c>
    </row>
    <row r="166" spans="4:10" ht="15">
      <c r="D166" t="s">
        <v>23</v>
      </c>
      <c r="E166" s="10">
        <v>0</v>
      </c>
      <c r="F166" s="10">
        <v>1000000</v>
      </c>
      <c r="G166" s="10">
        <v>1000000</v>
      </c>
      <c r="H166" s="10">
        <v>1000000</v>
      </c>
      <c r="I166" s="10">
        <v>1000000</v>
      </c>
      <c r="J166" s="10">
        <v>0</v>
      </c>
    </row>
    <row r="167" spans="2:10" s="1" customFormat="1" ht="15">
      <c r="B167" s="1" t="s">
        <v>45</v>
      </c>
      <c r="C167" s="1" t="s">
        <v>46</v>
      </c>
      <c r="E167" s="9">
        <f aca="true" t="shared" si="20" ref="E167:J167">SUM(E168:E175)</f>
        <v>1125349796.53</v>
      </c>
      <c r="F167" s="9">
        <f t="shared" si="20"/>
        <v>-83093742.80000001</v>
      </c>
      <c r="G167" s="9">
        <f t="shared" si="20"/>
        <v>1042256053.73</v>
      </c>
      <c r="H167" s="9">
        <f t="shared" si="20"/>
        <v>353961730.6</v>
      </c>
      <c r="I167" s="9">
        <f t="shared" si="20"/>
        <v>353503488.88</v>
      </c>
      <c r="J167" s="9">
        <f t="shared" si="20"/>
        <v>688294323.13</v>
      </c>
    </row>
    <row r="168" spans="4:10" ht="15">
      <c r="D168" t="s">
        <v>7</v>
      </c>
      <c r="E168" s="10">
        <v>721205334.35</v>
      </c>
      <c r="F168" s="10">
        <v>-157367713.01999998</v>
      </c>
      <c r="G168" s="10">
        <v>563837621.33</v>
      </c>
      <c r="H168" s="10">
        <v>0</v>
      </c>
      <c r="I168" s="10">
        <v>0</v>
      </c>
      <c r="J168" s="10">
        <v>563837621.33</v>
      </c>
    </row>
    <row r="169" spans="4:10" ht="15">
      <c r="D169" t="s">
        <v>60</v>
      </c>
      <c r="E169" s="10">
        <v>42469916.47</v>
      </c>
      <c r="F169" s="10">
        <v>1020219.6899999976</v>
      </c>
      <c r="G169" s="10">
        <v>43490136.16</v>
      </c>
      <c r="H169" s="10">
        <v>22092027.06</v>
      </c>
      <c r="I169" s="10">
        <v>21850170.36</v>
      </c>
      <c r="J169" s="10">
        <v>21398109.099999998</v>
      </c>
    </row>
    <row r="170" spans="4:10" ht="15">
      <c r="D170" t="s">
        <v>66</v>
      </c>
      <c r="E170" s="10">
        <v>15117770.68</v>
      </c>
      <c r="F170" s="10">
        <v>23186.080000000075</v>
      </c>
      <c r="G170" s="10">
        <v>15140956.76</v>
      </c>
      <c r="H170" s="10">
        <v>9242186.47</v>
      </c>
      <c r="I170" s="10">
        <v>9025801.45</v>
      </c>
      <c r="J170" s="10">
        <v>5898770.289999999</v>
      </c>
    </row>
    <row r="171" spans="4:10" ht="15">
      <c r="D171" t="s">
        <v>67</v>
      </c>
      <c r="E171" s="10">
        <v>1264662.57</v>
      </c>
      <c r="F171" s="10">
        <v>83212.65999999992</v>
      </c>
      <c r="G171" s="10">
        <v>1347875.23</v>
      </c>
      <c r="H171" s="10">
        <v>481407.36</v>
      </c>
      <c r="I171" s="10">
        <v>481407.36</v>
      </c>
      <c r="J171" s="10">
        <v>866467.87</v>
      </c>
    </row>
    <row r="172" spans="4:10" ht="15">
      <c r="D172" t="s">
        <v>76</v>
      </c>
      <c r="E172" s="10">
        <v>280294083.68</v>
      </c>
      <c r="F172" s="10">
        <v>2383726.839999974</v>
      </c>
      <c r="G172" s="10">
        <v>282677810.52</v>
      </c>
      <c r="H172" s="10">
        <v>205035220.48</v>
      </c>
      <c r="I172" s="10">
        <v>205035220.48</v>
      </c>
      <c r="J172" s="10">
        <v>77642590.03999999</v>
      </c>
    </row>
    <row r="173" spans="4:10" ht="15">
      <c r="D173" t="s">
        <v>63</v>
      </c>
      <c r="E173" s="10">
        <v>64998028.78</v>
      </c>
      <c r="F173" s="10">
        <v>1226.9499999955297</v>
      </c>
      <c r="G173" s="10">
        <v>64999255.73</v>
      </c>
      <c r="H173" s="10">
        <v>46348491.23</v>
      </c>
      <c r="I173" s="10">
        <v>46348491.23</v>
      </c>
      <c r="J173" s="10">
        <v>18650764.5</v>
      </c>
    </row>
    <row r="174" spans="4:10" ht="15">
      <c r="D174" t="s">
        <v>79</v>
      </c>
      <c r="E174" s="10">
        <v>0</v>
      </c>
      <c r="F174" s="10">
        <v>28360610</v>
      </c>
      <c r="G174" s="10">
        <v>28360610</v>
      </c>
      <c r="H174" s="10">
        <v>28360610</v>
      </c>
      <c r="I174" s="10">
        <v>28360610</v>
      </c>
      <c r="J174" s="10">
        <v>0</v>
      </c>
    </row>
    <row r="175" spans="4:10" ht="15">
      <c r="D175" t="s">
        <v>80</v>
      </c>
      <c r="E175" s="10">
        <v>0</v>
      </c>
      <c r="F175" s="10">
        <v>42401788</v>
      </c>
      <c r="G175" s="10">
        <v>42401788</v>
      </c>
      <c r="H175" s="10">
        <v>42401788</v>
      </c>
      <c r="I175" s="10">
        <v>42401788</v>
      </c>
      <c r="J175" s="10">
        <v>0</v>
      </c>
    </row>
    <row r="176" spans="2:10" s="11" customFormat="1" ht="15">
      <c r="B176" s="11" t="s">
        <v>106</v>
      </c>
      <c r="C176" s="11" t="s">
        <v>107</v>
      </c>
      <c r="E176" s="12">
        <f aca="true" t="shared" si="21" ref="E176:J176">E177</f>
        <v>2300223714</v>
      </c>
      <c r="F176" s="12">
        <f t="shared" si="21"/>
        <v>-2457637.5500001907</v>
      </c>
      <c r="G176" s="12">
        <f t="shared" si="21"/>
        <v>2297766076.45</v>
      </c>
      <c r="H176" s="12">
        <f t="shared" si="21"/>
        <v>1983820616.45</v>
      </c>
      <c r="I176" s="12">
        <f t="shared" si="21"/>
        <v>1983820616.45</v>
      </c>
      <c r="J176" s="12">
        <f t="shared" si="21"/>
        <v>313945459.99999976</v>
      </c>
    </row>
    <row r="177" spans="4:10" s="7" customFormat="1" ht="15">
      <c r="D177" s="7" t="s">
        <v>15</v>
      </c>
      <c r="E177" s="8">
        <v>2300223714</v>
      </c>
      <c r="F177" s="8">
        <v>-2457637.5500001907</v>
      </c>
      <c r="G177" s="8">
        <v>2297766076.45</v>
      </c>
      <c r="H177" s="8">
        <v>1983820616.45</v>
      </c>
      <c r="I177" s="8">
        <v>1983820616.45</v>
      </c>
      <c r="J177" s="8">
        <v>313945459.99999976</v>
      </c>
    </row>
    <row r="178" spans="2:10" s="1" customFormat="1" ht="15">
      <c r="B178" s="1" t="s">
        <v>108</v>
      </c>
      <c r="C178" s="1" t="s">
        <v>109</v>
      </c>
      <c r="E178" s="9">
        <f aca="true" t="shared" si="22" ref="E178:J178">SUM(E179:E204)</f>
        <v>2795500002.63</v>
      </c>
      <c r="F178" s="9">
        <f t="shared" si="22"/>
        <v>13575085.240000024</v>
      </c>
      <c r="G178" s="9">
        <f t="shared" si="22"/>
        <v>2809075087.87</v>
      </c>
      <c r="H178" s="9">
        <f t="shared" si="22"/>
        <v>1786297103.8199997</v>
      </c>
      <c r="I178" s="9">
        <f t="shared" si="22"/>
        <v>1568190339.9699998</v>
      </c>
      <c r="J178" s="9">
        <f t="shared" si="22"/>
        <v>1022777984.0500001</v>
      </c>
    </row>
    <row r="179" spans="4:10" ht="15">
      <c r="D179" t="s">
        <v>37</v>
      </c>
      <c r="E179" s="10">
        <v>1133267.04</v>
      </c>
      <c r="F179" s="10">
        <v>89334.79000000004</v>
      </c>
      <c r="G179" s="10">
        <v>1222601.83</v>
      </c>
      <c r="H179" s="10">
        <v>875496.21</v>
      </c>
      <c r="I179" s="10">
        <v>875496.21</v>
      </c>
      <c r="J179" s="10">
        <v>347105.6200000001</v>
      </c>
    </row>
    <row r="180" spans="4:10" ht="15">
      <c r="D180" t="s">
        <v>6</v>
      </c>
      <c r="E180" s="10">
        <v>24154161.14</v>
      </c>
      <c r="F180" s="10">
        <v>4486113.419999998</v>
      </c>
      <c r="G180" s="10">
        <v>28640274.56</v>
      </c>
      <c r="H180" s="10">
        <v>18717270.28</v>
      </c>
      <c r="I180" s="10">
        <v>18717270.28</v>
      </c>
      <c r="J180" s="10">
        <v>9923004.279999997</v>
      </c>
    </row>
    <row r="181" spans="4:10" ht="15">
      <c r="D181" t="s">
        <v>7</v>
      </c>
      <c r="E181" s="10">
        <v>70695861.79</v>
      </c>
      <c r="F181" s="10">
        <v>6970841.839999989</v>
      </c>
      <c r="G181" s="10">
        <v>77666703.63</v>
      </c>
      <c r="H181" s="10">
        <v>55496401.92</v>
      </c>
      <c r="I181" s="10">
        <v>55496401.92</v>
      </c>
      <c r="J181" s="10">
        <v>22170301.709999993</v>
      </c>
    </row>
    <row r="182" spans="4:10" ht="15">
      <c r="D182" t="s">
        <v>110</v>
      </c>
      <c r="E182" s="10">
        <v>4675781.41</v>
      </c>
      <c r="F182" s="10">
        <v>176760.22999999952</v>
      </c>
      <c r="G182" s="10">
        <v>4852541.64</v>
      </c>
      <c r="H182" s="10">
        <v>3294533.58</v>
      </c>
      <c r="I182" s="10">
        <v>3294533.58</v>
      </c>
      <c r="J182" s="10">
        <v>1558008.0599999996</v>
      </c>
    </row>
    <row r="183" spans="4:10" ht="15">
      <c r="D183" t="s">
        <v>60</v>
      </c>
      <c r="E183" s="10">
        <v>6784872.37</v>
      </c>
      <c r="F183" s="10">
        <v>309658.7999999998</v>
      </c>
      <c r="G183" s="10">
        <v>7094531.17</v>
      </c>
      <c r="H183" s="10">
        <v>4986664.64</v>
      </c>
      <c r="I183" s="10">
        <v>4986664.64</v>
      </c>
      <c r="J183" s="10">
        <v>2107866.5300000003</v>
      </c>
    </row>
    <row r="184" spans="4:10" ht="15">
      <c r="D184" t="s">
        <v>66</v>
      </c>
      <c r="E184" s="10">
        <v>999151.05</v>
      </c>
      <c r="F184" s="10">
        <v>524683.96</v>
      </c>
      <c r="G184" s="10">
        <v>1523835.01</v>
      </c>
      <c r="H184" s="10">
        <v>980938.02</v>
      </c>
      <c r="I184" s="10">
        <v>980938.02</v>
      </c>
      <c r="J184" s="10">
        <v>542896.99</v>
      </c>
    </row>
    <row r="185" spans="4:10" ht="15">
      <c r="D185" t="s">
        <v>61</v>
      </c>
      <c r="E185" s="10">
        <v>782490152.41</v>
      </c>
      <c r="F185" s="10">
        <v>7427197.690000057</v>
      </c>
      <c r="G185" s="10">
        <v>789917350.1</v>
      </c>
      <c r="H185" s="10">
        <v>591135111.41</v>
      </c>
      <c r="I185" s="10">
        <v>591135111.41</v>
      </c>
      <c r="J185" s="10">
        <v>198782238.69000006</v>
      </c>
    </row>
    <row r="186" spans="4:10" ht="15">
      <c r="D186" t="s">
        <v>8</v>
      </c>
      <c r="E186" s="10">
        <v>13868232.84</v>
      </c>
      <c r="F186" s="10">
        <v>-887304.7599999998</v>
      </c>
      <c r="G186" s="10">
        <v>12980928.08</v>
      </c>
      <c r="H186" s="10">
        <v>9938620.91</v>
      </c>
      <c r="I186" s="10">
        <v>9938620.91</v>
      </c>
      <c r="J186" s="10">
        <v>3042307.17</v>
      </c>
    </row>
    <row r="187" spans="4:10" ht="15">
      <c r="D187" t="s">
        <v>102</v>
      </c>
      <c r="E187" s="10">
        <v>9224693.73</v>
      </c>
      <c r="F187" s="10">
        <v>577465.9299999997</v>
      </c>
      <c r="G187" s="10">
        <v>9802159.66</v>
      </c>
      <c r="H187" s="10">
        <v>6904033.81</v>
      </c>
      <c r="I187" s="10">
        <v>6904033.81</v>
      </c>
      <c r="J187" s="10">
        <v>2898125.8500000006</v>
      </c>
    </row>
    <row r="188" spans="4:10" ht="15">
      <c r="D188" t="s">
        <v>34</v>
      </c>
      <c r="E188" s="10">
        <v>6575307.2</v>
      </c>
      <c r="F188" s="10">
        <v>331159.7299999995</v>
      </c>
      <c r="G188" s="10">
        <v>6906466.93</v>
      </c>
      <c r="H188" s="10">
        <v>4557746.01</v>
      </c>
      <c r="I188" s="10">
        <v>4557746.01</v>
      </c>
      <c r="J188" s="10">
        <v>2348720.92</v>
      </c>
    </row>
    <row r="189" spans="4:10" ht="15">
      <c r="D189" t="s">
        <v>67</v>
      </c>
      <c r="E189" s="10">
        <v>6501896.59</v>
      </c>
      <c r="F189" s="10">
        <v>430661.04000000004</v>
      </c>
      <c r="G189" s="10">
        <v>6932557.63</v>
      </c>
      <c r="H189" s="10">
        <v>4955618.25</v>
      </c>
      <c r="I189" s="10">
        <v>4955618.25</v>
      </c>
      <c r="J189" s="10">
        <v>1976939.38</v>
      </c>
    </row>
    <row r="190" spans="4:10" ht="15">
      <c r="D190" t="s">
        <v>111</v>
      </c>
      <c r="E190" s="10">
        <v>12554020.03</v>
      </c>
      <c r="F190" s="10">
        <v>888914.4100000001</v>
      </c>
      <c r="G190" s="10">
        <v>13442934.44</v>
      </c>
      <c r="H190" s="10">
        <v>10455119.38</v>
      </c>
      <c r="I190" s="10">
        <v>10455119.38</v>
      </c>
      <c r="J190" s="10">
        <v>2987815.0599999987</v>
      </c>
    </row>
    <row r="191" spans="4:10" ht="15">
      <c r="D191" t="s">
        <v>26</v>
      </c>
      <c r="E191" s="10">
        <v>3668361.93</v>
      </c>
      <c r="F191" s="10">
        <v>146422.46999999974</v>
      </c>
      <c r="G191" s="10">
        <v>3814784.4</v>
      </c>
      <c r="H191" s="10">
        <v>2274243.1</v>
      </c>
      <c r="I191" s="10">
        <v>2274243.1</v>
      </c>
      <c r="J191" s="10">
        <v>1540541.2999999998</v>
      </c>
    </row>
    <row r="192" spans="4:10" ht="15">
      <c r="D192" t="s">
        <v>38</v>
      </c>
      <c r="E192" s="10">
        <v>6591282.21</v>
      </c>
      <c r="F192" s="10">
        <v>270860.46999999974</v>
      </c>
      <c r="G192" s="10">
        <v>6862142.68</v>
      </c>
      <c r="H192" s="10">
        <v>4160684.92</v>
      </c>
      <c r="I192" s="10">
        <v>4160684.92</v>
      </c>
      <c r="J192" s="10">
        <v>2701457.76</v>
      </c>
    </row>
    <row r="193" spans="4:10" ht="15">
      <c r="D193" t="s">
        <v>3</v>
      </c>
      <c r="E193" s="10">
        <v>314813104.49</v>
      </c>
      <c r="F193" s="10">
        <v>10970761.189999998</v>
      </c>
      <c r="G193" s="10">
        <v>325783865.68</v>
      </c>
      <c r="H193" s="10">
        <v>236280487.19</v>
      </c>
      <c r="I193" s="10">
        <v>236280487.19</v>
      </c>
      <c r="J193" s="10">
        <v>89503378.49000001</v>
      </c>
    </row>
    <row r="194" spans="4:10" ht="15">
      <c r="D194" t="s">
        <v>31</v>
      </c>
      <c r="E194" s="10">
        <v>810682</v>
      </c>
      <c r="F194" s="10">
        <v>21747.209999999963</v>
      </c>
      <c r="G194" s="10">
        <v>832429.21</v>
      </c>
      <c r="H194" s="10">
        <v>433676.66</v>
      </c>
      <c r="I194" s="10">
        <v>433676.66</v>
      </c>
      <c r="J194" s="10">
        <v>398752.55</v>
      </c>
    </row>
    <row r="195" spans="4:10" ht="15">
      <c r="D195" t="s">
        <v>27</v>
      </c>
      <c r="E195" s="10">
        <v>3679000.86</v>
      </c>
      <c r="F195" s="10">
        <v>248020.34000000032</v>
      </c>
      <c r="G195" s="10">
        <v>3927021.2</v>
      </c>
      <c r="H195" s="10">
        <v>2823170.07</v>
      </c>
      <c r="I195" s="10">
        <v>2823170.07</v>
      </c>
      <c r="J195" s="10">
        <v>1103851.1300000004</v>
      </c>
    </row>
    <row r="196" spans="4:10" ht="15">
      <c r="D196" t="s">
        <v>9</v>
      </c>
      <c r="E196" s="10">
        <v>998351</v>
      </c>
      <c r="F196" s="10">
        <v>59932.97999999998</v>
      </c>
      <c r="G196" s="10">
        <v>1058283.98</v>
      </c>
      <c r="H196" s="10">
        <v>756695.53</v>
      </c>
      <c r="I196" s="10">
        <v>756695.53</v>
      </c>
      <c r="J196" s="10">
        <v>301588.44999999995</v>
      </c>
    </row>
    <row r="197" spans="4:10" ht="15">
      <c r="D197" t="s">
        <v>10</v>
      </c>
      <c r="E197" s="10">
        <v>483271.08</v>
      </c>
      <c r="F197" s="10">
        <v>21749</v>
      </c>
      <c r="G197" s="10">
        <v>505020.08</v>
      </c>
      <c r="H197" s="10">
        <v>297851.68</v>
      </c>
      <c r="I197" s="10">
        <v>297851.68</v>
      </c>
      <c r="J197" s="10">
        <v>207168.40000000002</v>
      </c>
    </row>
    <row r="198" spans="4:10" ht="15">
      <c r="D198" t="s">
        <v>11</v>
      </c>
      <c r="E198" s="10">
        <v>2041961.2</v>
      </c>
      <c r="F198" s="10">
        <v>82513.03000000003</v>
      </c>
      <c r="G198" s="10">
        <v>2124474.23</v>
      </c>
      <c r="H198" s="10">
        <v>1463626.18</v>
      </c>
      <c r="I198" s="10">
        <v>1463626.18</v>
      </c>
      <c r="J198" s="10">
        <v>660848.05</v>
      </c>
    </row>
    <row r="199" spans="4:10" ht="15">
      <c r="D199" t="s">
        <v>28</v>
      </c>
      <c r="E199" s="10">
        <v>779959.99</v>
      </c>
      <c r="F199" s="10">
        <v>2319.0500000000466</v>
      </c>
      <c r="G199" s="10">
        <v>782279.04</v>
      </c>
      <c r="H199" s="10">
        <v>502412.61</v>
      </c>
      <c r="I199" s="10">
        <v>502412.61</v>
      </c>
      <c r="J199" s="10">
        <v>279866.43000000005</v>
      </c>
    </row>
    <row r="200" spans="4:10" ht="15">
      <c r="D200" t="s">
        <v>39</v>
      </c>
      <c r="E200" s="10">
        <v>1535298.01</v>
      </c>
      <c r="F200" s="10">
        <v>58863</v>
      </c>
      <c r="G200" s="10">
        <v>1594161.01</v>
      </c>
      <c r="H200" s="10">
        <v>932973.15</v>
      </c>
      <c r="I200" s="10">
        <v>932973.15</v>
      </c>
      <c r="J200" s="10">
        <v>661187.86</v>
      </c>
    </row>
    <row r="201" spans="4:10" ht="15">
      <c r="D201" t="s">
        <v>62</v>
      </c>
      <c r="E201" s="10">
        <v>3743404.21</v>
      </c>
      <c r="F201" s="10">
        <v>2107868.3200000003</v>
      </c>
      <c r="G201" s="10">
        <v>5851272.53</v>
      </c>
      <c r="H201" s="10">
        <v>3360955.54</v>
      </c>
      <c r="I201" s="10">
        <v>3360955.54</v>
      </c>
      <c r="J201" s="10">
        <v>2490316.99</v>
      </c>
    </row>
    <row r="202" spans="4:10" ht="15">
      <c r="D202" t="s">
        <v>112</v>
      </c>
      <c r="E202" s="10">
        <v>1386572.06</v>
      </c>
      <c r="F202" s="10">
        <v>24756.82999999984</v>
      </c>
      <c r="G202" s="10">
        <v>1411328.89</v>
      </c>
      <c r="H202" s="10">
        <v>1078404.4</v>
      </c>
      <c r="I202" s="10">
        <v>1078404.4</v>
      </c>
      <c r="J202" s="10">
        <v>332924.49</v>
      </c>
    </row>
    <row r="203" spans="4:10" ht="15">
      <c r="D203" t="s">
        <v>77</v>
      </c>
      <c r="E203" s="10">
        <v>274646667.99</v>
      </c>
      <c r="F203" s="10">
        <v>-21766215.73000002</v>
      </c>
      <c r="G203" s="10">
        <v>252880452.26</v>
      </c>
      <c r="H203" s="10">
        <v>91581135.53</v>
      </c>
      <c r="I203" s="10">
        <v>63202597.95</v>
      </c>
      <c r="J203" s="10">
        <v>161299316.73</v>
      </c>
    </row>
    <row r="204" spans="4:10" ht="15">
      <c r="D204" t="s">
        <v>15</v>
      </c>
      <c r="E204" s="10">
        <v>1240664688</v>
      </c>
      <c r="F204" s="10">
        <v>0</v>
      </c>
      <c r="G204" s="10">
        <v>1240664688</v>
      </c>
      <c r="H204" s="10">
        <v>728053232.84</v>
      </c>
      <c r="I204" s="10">
        <v>538325006.57</v>
      </c>
      <c r="J204" s="10">
        <v>512611455.15999997</v>
      </c>
    </row>
    <row r="205" spans="2:10" s="1" customFormat="1" ht="15">
      <c r="B205" s="1" t="s">
        <v>53</v>
      </c>
      <c r="C205" s="1" t="s">
        <v>54</v>
      </c>
      <c r="E205" s="9">
        <f aca="true" t="shared" si="23" ref="E205:J205">E206</f>
        <v>64020923</v>
      </c>
      <c r="F205" s="9">
        <f t="shared" si="23"/>
        <v>0</v>
      </c>
      <c r="G205" s="9">
        <f t="shared" si="23"/>
        <v>64020923</v>
      </c>
      <c r="H205" s="9">
        <f t="shared" si="23"/>
        <v>48015692.26</v>
      </c>
      <c r="I205" s="9">
        <f t="shared" si="23"/>
        <v>48015692.26</v>
      </c>
      <c r="J205" s="9">
        <f t="shared" si="23"/>
        <v>16005230.740000002</v>
      </c>
    </row>
    <row r="206" spans="4:10" ht="15">
      <c r="D206" t="s">
        <v>64</v>
      </c>
      <c r="E206" s="10">
        <v>64020923</v>
      </c>
      <c r="F206" s="10">
        <v>0</v>
      </c>
      <c r="G206" s="10">
        <v>64020923</v>
      </c>
      <c r="H206" s="10">
        <v>48015692.26</v>
      </c>
      <c r="I206" s="10">
        <v>48015692.26</v>
      </c>
      <c r="J206" s="10">
        <v>16005230.740000002</v>
      </c>
    </row>
    <row r="207" spans="1:10" s="1" customFormat="1" ht="15">
      <c r="A207" s="1" t="s">
        <v>113</v>
      </c>
      <c r="E207" s="9">
        <f aca="true" t="shared" si="24" ref="E207:J207">SUM(E208,E212,E224,E233,E235,E244,E248,E250)</f>
        <v>5187776547.92</v>
      </c>
      <c r="F207" s="9">
        <f t="shared" si="24"/>
        <v>736996127.15</v>
      </c>
      <c r="G207" s="9">
        <f t="shared" si="24"/>
        <v>5924772675.070001</v>
      </c>
      <c r="H207" s="9">
        <f t="shared" si="24"/>
        <v>3312552615.68</v>
      </c>
      <c r="I207" s="9">
        <f t="shared" si="24"/>
        <v>3255932923.2900004</v>
      </c>
      <c r="J207" s="9">
        <f t="shared" si="24"/>
        <v>2612220059.39</v>
      </c>
    </row>
    <row r="208" spans="2:10" s="1" customFormat="1" ht="15">
      <c r="B208" s="1" t="s">
        <v>58</v>
      </c>
      <c r="C208" s="1" t="s">
        <v>59</v>
      </c>
      <c r="E208" s="9">
        <f aca="true" t="shared" si="25" ref="E208:J208">SUM(E209:E211)</f>
        <v>548267086</v>
      </c>
      <c r="F208" s="9">
        <f t="shared" si="25"/>
        <v>-79554445.03999999</v>
      </c>
      <c r="G208" s="9">
        <f t="shared" si="25"/>
        <v>468712640.96</v>
      </c>
      <c r="H208" s="9">
        <f t="shared" si="25"/>
        <v>175992966.54</v>
      </c>
      <c r="I208" s="9">
        <f t="shared" si="25"/>
        <v>170064239.54</v>
      </c>
      <c r="J208" s="9">
        <f t="shared" si="25"/>
        <v>292719674.42</v>
      </c>
    </row>
    <row r="209" spans="4:10" ht="15">
      <c r="D209" t="s">
        <v>111</v>
      </c>
      <c r="E209" s="10">
        <v>199813486</v>
      </c>
      <c r="F209" s="10">
        <v>-121066703.44</v>
      </c>
      <c r="G209" s="10">
        <v>78746782.56</v>
      </c>
      <c r="H209" s="10">
        <v>69891658.14</v>
      </c>
      <c r="I209" s="10">
        <v>69891658.14</v>
      </c>
      <c r="J209" s="10">
        <v>8855124.420000002</v>
      </c>
    </row>
    <row r="210" spans="4:10" ht="15">
      <c r="D210" t="s">
        <v>114</v>
      </c>
      <c r="E210" s="10">
        <v>348453600</v>
      </c>
      <c r="F210" s="10">
        <v>30405602</v>
      </c>
      <c r="G210" s="10">
        <v>378859202</v>
      </c>
      <c r="H210" s="10">
        <v>94994652</v>
      </c>
      <c r="I210" s="10">
        <v>89065925</v>
      </c>
      <c r="J210" s="10">
        <v>283864550</v>
      </c>
    </row>
    <row r="211" spans="4:10" ht="15">
      <c r="D211" t="s">
        <v>115</v>
      </c>
      <c r="E211" s="10">
        <v>0</v>
      </c>
      <c r="F211" s="10">
        <v>11106656.4</v>
      </c>
      <c r="G211" s="10">
        <v>11106656.4</v>
      </c>
      <c r="H211" s="10">
        <v>11106656.4</v>
      </c>
      <c r="I211" s="10">
        <v>11106656.4</v>
      </c>
      <c r="J211" s="10">
        <v>0</v>
      </c>
    </row>
    <row r="212" spans="2:10" s="1" customFormat="1" ht="15">
      <c r="B212" s="1" t="s">
        <v>4</v>
      </c>
      <c r="C212" s="1" t="s">
        <v>5</v>
      </c>
      <c r="E212" s="9">
        <f aca="true" t="shared" si="26" ref="E212:J212">SUM(E213:E223)</f>
        <v>535663121.06999993</v>
      </c>
      <c r="F212" s="9">
        <f t="shared" si="26"/>
        <v>51054708.58</v>
      </c>
      <c r="G212" s="9">
        <f t="shared" si="26"/>
        <v>586717829.65</v>
      </c>
      <c r="H212" s="9">
        <f t="shared" si="26"/>
        <v>320020648.24000007</v>
      </c>
      <c r="I212" s="9">
        <f t="shared" si="26"/>
        <v>290193162.40000004</v>
      </c>
      <c r="J212" s="9">
        <f t="shared" si="26"/>
        <v>266697181.41</v>
      </c>
    </row>
    <row r="213" spans="4:10" ht="15">
      <c r="D213" t="s">
        <v>6</v>
      </c>
      <c r="E213" s="10">
        <v>45168476.84</v>
      </c>
      <c r="F213" s="10">
        <v>3545758.809999995</v>
      </c>
      <c r="G213" s="10">
        <v>48714235.65</v>
      </c>
      <c r="H213" s="10">
        <v>25387924.51</v>
      </c>
      <c r="I213" s="10">
        <v>25281101.25</v>
      </c>
      <c r="J213" s="10">
        <v>23326311.139999997</v>
      </c>
    </row>
    <row r="214" spans="4:10" ht="15">
      <c r="D214" t="s">
        <v>7</v>
      </c>
      <c r="E214" s="10">
        <v>131794135.5</v>
      </c>
      <c r="F214" s="10">
        <v>17987233.590000004</v>
      </c>
      <c r="G214" s="10">
        <v>149781369.09</v>
      </c>
      <c r="H214" s="10">
        <v>74437548.21</v>
      </c>
      <c r="I214" s="10">
        <v>71587429.83</v>
      </c>
      <c r="J214" s="10">
        <v>75343820.88000001</v>
      </c>
    </row>
    <row r="215" spans="4:10" ht="15">
      <c r="D215" t="s">
        <v>110</v>
      </c>
      <c r="E215" s="10">
        <v>0</v>
      </c>
      <c r="F215" s="10">
        <v>4000000</v>
      </c>
      <c r="G215" s="10">
        <v>4000000</v>
      </c>
      <c r="H215" s="10">
        <v>2000000</v>
      </c>
      <c r="I215" s="10">
        <v>2000000</v>
      </c>
      <c r="J215" s="10">
        <v>2000000</v>
      </c>
    </row>
    <row r="216" spans="4:10" ht="15">
      <c r="D216" t="s">
        <v>34</v>
      </c>
      <c r="E216" s="10">
        <v>13138952.26</v>
      </c>
      <c r="F216" s="10">
        <v>983520.0800000001</v>
      </c>
      <c r="G216" s="10">
        <v>14122472.34</v>
      </c>
      <c r="H216" s="10">
        <v>8112763.95</v>
      </c>
      <c r="I216" s="10">
        <v>8112436.83</v>
      </c>
      <c r="J216" s="10">
        <v>6009708.39</v>
      </c>
    </row>
    <row r="217" spans="4:10" ht="15">
      <c r="D217" t="s">
        <v>111</v>
      </c>
      <c r="E217" s="10">
        <v>69709130.48</v>
      </c>
      <c r="F217" s="10">
        <v>19651054.439999998</v>
      </c>
      <c r="G217" s="10">
        <v>89360184.92</v>
      </c>
      <c r="H217" s="10">
        <v>46238494.81</v>
      </c>
      <c r="I217" s="10">
        <v>46006626.74</v>
      </c>
      <c r="J217" s="10">
        <v>43121690.11</v>
      </c>
    </row>
    <row r="218" spans="4:10" ht="15">
      <c r="D218" t="s">
        <v>116</v>
      </c>
      <c r="E218" s="10">
        <v>7914360</v>
      </c>
      <c r="F218" s="10">
        <v>40000</v>
      </c>
      <c r="G218" s="10">
        <v>7954360</v>
      </c>
      <c r="H218" s="10">
        <v>5777922.09</v>
      </c>
      <c r="I218" s="10">
        <v>5777922.09</v>
      </c>
      <c r="J218" s="10">
        <v>2176437.91</v>
      </c>
    </row>
    <row r="219" spans="4:10" ht="15">
      <c r="D219" t="s">
        <v>117</v>
      </c>
      <c r="E219" s="10">
        <v>6674171.78</v>
      </c>
      <c r="F219" s="10">
        <v>0</v>
      </c>
      <c r="G219" s="10">
        <v>6674171.78</v>
      </c>
      <c r="H219" s="10">
        <v>3800790.3</v>
      </c>
      <c r="I219" s="10">
        <v>3345139.24</v>
      </c>
      <c r="J219" s="10">
        <v>2873381.4800000004</v>
      </c>
    </row>
    <row r="220" spans="4:10" ht="15">
      <c r="D220" t="s">
        <v>118</v>
      </c>
      <c r="E220" s="10">
        <v>62893485.13</v>
      </c>
      <c r="F220" s="10">
        <v>4081066.759999998</v>
      </c>
      <c r="G220" s="10">
        <v>66974551.89</v>
      </c>
      <c r="H220" s="10">
        <v>53069071.2</v>
      </c>
      <c r="I220" s="10">
        <v>32392083.92</v>
      </c>
      <c r="J220" s="10">
        <v>13905480.689999998</v>
      </c>
    </row>
    <row r="221" spans="4:10" ht="15">
      <c r="D221" t="s">
        <v>119</v>
      </c>
      <c r="E221" s="10">
        <v>31027844.08</v>
      </c>
      <c r="F221" s="10">
        <v>766074.9000000022</v>
      </c>
      <c r="G221" s="10">
        <v>31793918.98</v>
      </c>
      <c r="H221" s="10">
        <v>29036206.41</v>
      </c>
      <c r="I221" s="10">
        <v>26854154.15</v>
      </c>
      <c r="J221" s="10">
        <v>2757712.5700000003</v>
      </c>
    </row>
    <row r="222" spans="4:10" ht="15">
      <c r="D222" t="s">
        <v>120</v>
      </c>
      <c r="E222" s="10">
        <v>40000000</v>
      </c>
      <c r="F222" s="10">
        <v>0</v>
      </c>
      <c r="G222" s="10">
        <v>40000000</v>
      </c>
      <c r="H222" s="10">
        <v>20000000</v>
      </c>
      <c r="I222" s="10">
        <v>20000000</v>
      </c>
      <c r="J222" s="10">
        <v>20000000</v>
      </c>
    </row>
    <row r="223" spans="4:10" ht="15">
      <c r="D223" t="s">
        <v>121</v>
      </c>
      <c r="E223" s="10">
        <v>127342565</v>
      </c>
      <c r="F223" s="10">
        <v>0</v>
      </c>
      <c r="G223" s="10">
        <v>127342565</v>
      </c>
      <c r="H223" s="10">
        <v>52159926.76</v>
      </c>
      <c r="I223" s="10">
        <v>48836268.35</v>
      </c>
      <c r="J223" s="10">
        <v>75182638.24000001</v>
      </c>
    </row>
    <row r="224" spans="2:10" s="1" customFormat="1" ht="15">
      <c r="B224" s="1" t="s">
        <v>24</v>
      </c>
      <c r="C224" s="1" t="s">
        <v>25</v>
      </c>
      <c r="E224" s="9">
        <f aca="true" t="shared" si="27" ref="E224:J224">SUM(E225:E232)</f>
        <v>352519331.73</v>
      </c>
      <c r="F224" s="9">
        <f t="shared" si="27"/>
        <v>40736255.62</v>
      </c>
      <c r="G224" s="9">
        <f t="shared" si="27"/>
        <v>393255587.35</v>
      </c>
      <c r="H224" s="9">
        <f t="shared" si="27"/>
        <v>238906454.29999998</v>
      </c>
      <c r="I224" s="9">
        <f t="shared" si="27"/>
        <v>234567734.99</v>
      </c>
      <c r="J224" s="9">
        <f t="shared" si="27"/>
        <v>154349133.04999998</v>
      </c>
    </row>
    <row r="225" spans="4:10" ht="15">
      <c r="D225" t="s">
        <v>110</v>
      </c>
      <c r="E225" s="10">
        <v>63260869.32</v>
      </c>
      <c r="F225" s="10">
        <v>34374875.15</v>
      </c>
      <c r="G225" s="10">
        <v>97635744.47</v>
      </c>
      <c r="H225" s="10">
        <v>45498012.05</v>
      </c>
      <c r="I225" s="10">
        <v>41922232.49</v>
      </c>
      <c r="J225" s="10">
        <v>52137732.42</v>
      </c>
    </row>
    <row r="226" spans="4:10" ht="15">
      <c r="D226" t="s">
        <v>111</v>
      </c>
      <c r="E226" s="10">
        <v>47519253.06</v>
      </c>
      <c r="F226" s="10">
        <v>5394579.75</v>
      </c>
      <c r="G226" s="10">
        <v>52913832.81</v>
      </c>
      <c r="H226" s="10">
        <v>33307132.91</v>
      </c>
      <c r="I226" s="10">
        <v>32544193.16</v>
      </c>
      <c r="J226" s="10">
        <v>19606699.900000002</v>
      </c>
    </row>
    <row r="227" spans="4:10" ht="15">
      <c r="D227" t="s">
        <v>27</v>
      </c>
      <c r="E227" s="10">
        <v>23866572</v>
      </c>
      <c r="F227" s="10">
        <v>-2910486</v>
      </c>
      <c r="G227" s="10">
        <v>20956086</v>
      </c>
      <c r="H227" s="10">
        <v>4095794.83</v>
      </c>
      <c r="I227" s="10">
        <v>4095794.83</v>
      </c>
      <c r="J227" s="10">
        <v>16860291.17</v>
      </c>
    </row>
    <row r="228" spans="4:10" ht="15">
      <c r="D228" t="s">
        <v>122</v>
      </c>
      <c r="E228" s="10">
        <v>64586389</v>
      </c>
      <c r="F228" s="10">
        <v>3876078</v>
      </c>
      <c r="G228" s="10">
        <v>68462467</v>
      </c>
      <c r="H228" s="10">
        <v>47782250.47</v>
      </c>
      <c r="I228" s="10">
        <v>47782250.47</v>
      </c>
      <c r="J228" s="10">
        <v>20680216.53</v>
      </c>
    </row>
    <row r="229" spans="4:10" ht="15">
      <c r="D229" t="s">
        <v>123</v>
      </c>
      <c r="E229" s="10">
        <v>84491822.59</v>
      </c>
      <c r="F229" s="10">
        <v>1208.719999998808</v>
      </c>
      <c r="G229" s="10">
        <v>84493031.31</v>
      </c>
      <c r="H229" s="10">
        <v>56790064.45</v>
      </c>
      <c r="I229" s="10">
        <v>56790064.45</v>
      </c>
      <c r="J229" s="10">
        <v>27702966.86</v>
      </c>
    </row>
    <row r="230" spans="4:10" ht="15">
      <c r="D230" t="s">
        <v>124</v>
      </c>
      <c r="E230" s="10">
        <v>8299425.76</v>
      </c>
      <c r="F230" s="10">
        <v>0</v>
      </c>
      <c r="G230" s="10">
        <v>8299425.76</v>
      </c>
      <c r="H230" s="10">
        <v>5938199.59</v>
      </c>
      <c r="I230" s="10">
        <v>5938199.59</v>
      </c>
      <c r="J230" s="10">
        <v>2361226.17</v>
      </c>
    </row>
    <row r="231" spans="4:10" ht="15">
      <c r="D231" t="s">
        <v>125</v>
      </c>
      <c r="E231" s="10">
        <v>60000000</v>
      </c>
      <c r="F231" s="10">
        <v>0</v>
      </c>
      <c r="G231" s="10">
        <v>60000000</v>
      </c>
      <c r="H231" s="10">
        <v>45000000</v>
      </c>
      <c r="I231" s="10">
        <v>45000000</v>
      </c>
      <c r="J231" s="10">
        <v>15000000</v>
      </c>
    </row>
    <row r="232" spans="4:10" ht="15">
      <c r="D232" t="s">
        <v>126</v>
      </c>
      <c r="E232" s="10">
        <v>495000</v>
      </c>
      <c r="F232" s="10">
        <v>0</v>
      </c>
      <c r="G232" s="10">
        <v>495000</v>
      </c>
      <c r="H232" s="10">
        <v>495000</v>
      </c>
      <c r="I232" s="10">
        <v>495000</v>
      </c>
      <c r="J232" s="10">
        <v>0</v>
      </c>
    </row>
    <row r="233" spans="2:10" s="1" customFormat="1" ht="15">
      <c r="B233" s="1" t="s">
        <v>29</v>
      </c>
      <c r="C233" s="1" t="s">
        <v>30</v>
      </c>
      <c r="E233" s="9">
        <f aca="true" t="shared" si="28" ref="E233:J233">E234</f>
        <v>7177818.99</v>
      </c>
      <c r="F233" s="9">
        <f t="shared" si="28"/>
        <v>1486366.9399999995</v>
      </c>
      <c r="G233" s="9">
        <f t="shared" si="28"/>
        <v>8664185.93</v>
      </c>
      <c r="H233" s="9">
        <f t="shared" si="28"/>
        <v>5013168.31</v>
      </c>
      <c r="I233" s="9">
        <f t="shared" si="28"/>
        <v>5001453.25</v>
      </c>
      <c r="J233" s="9">
        <f t="shared" si="28"/>
        <v>3651017.62</v>
      </c>
    </row>
    <row r="234" spans="4:10" ht="15">
      <c r="D234" t="s">
        <v>111</v>
      </c>
      <c r="E234" s="10">
        <v>7177818.99</v>
      </c>
      <c r="F234" s="10">
        <v>1486366.9399999995</v>
      </c>
      <c r="G234" s="10">
        <v>8664185.93</v>
      </c>
      <c r="H234" s="10">
        <v>5013168.31</v>
      </c>
      <c r="I234" s="10">
        <v>5001453.25</v>
      </c>
      <c r="J234" s="10">
        <v>3651017.62</v>
      </c>
    </row>
    <row r="235" spans="2:10" s="1" customFormat="1" ht="15">
      <c r="B235" s="1" t="s">
        <v>32</v>
      </c>
      <c r="C235" s="1" t="s">
        <v>33</v>
      </c>
      <c r="E235" s="9">
        <f aca="true" t="shared" si="29" ref="E235:J235">SUM(E236:E243)</f>
        <v>948448796</v>
      </c>
      <c r="F235" s="9">
        <f t="shared" si="29"/>
        <v>736837081.4</v>
      </c>
      <c r="G235" s="9">
        <f t="shared" si="29"/>
        <v>1685285877.3999999</v>
      </c>
      <c r="H235" s="9">
        <f t="shared" si="29"/>
        <v>567903292.59</v>
      </c>
      <c r="I235" s="9">
        <f t="shared" si="29"/>
        <v>552729369.31</v>
      </c>
      <c r="J235" s="9">
        <f t="shared" si="29"/>
        <v>1117382584.81</v>
      </c>
    </row>
    <row r="236" spans="4:10" ht="15">
      <c r="D236" t="s">
        <v>7</v>
      </c>
      <c r="E236" s="10">
        <v>2904663</v>
      </c>
      <c r="F236" s="10">
        <v>15895337</v>
      </c>
      <c r="G236" s="10">
        <v>18800000</v>
      </c>
      <c r="H236" s="10">
        <v>0</v>
      </c>
      <c r="I236" s="10">
        <v>0</v>
      </c>
      <c r="J236" s="10">
        <v>18800000</v>
      </c>
    </row>
    <row r="237" spans="4:10" ht="15">
      <c r="D237" t="s">
        <v>110</v>
      </c>
      <c r="E237" s="10">
        <v>51000000</v>
      </c>
      <c r="F237" s="10">
        <v>-47088957.55</v>
      </c>
      <c r="G237" s="10">
        <v>3911042.45</v>
      </c>
      <c r="H237" s="10">
        <v>0</v>
      </c>
      <c r="I237" s="10">
        <v>0</v>
      </c>
      <c r="J237" s="10">
        <v>3911042.45</v>
      </c>
    </row>
    <row r="238" spans="4:10" ht="15">
      <c r="D238" t="s">
        <v>34</v>
      </c>
      <c r="E238" s="10">
        <v>894544133</v>
      </c>
      <c r="F238" s="10">
        <v>665469605.81</v>
      </c>
      <c r="G238" s="10">
        <v>1560013738.81</v>
      </c>
      <c r="H238" s="10">
        <v>504164874.07</v>
      </c>
      <c r="I238" s="10">
        <v>489012550.55</v>
      </c>
      <c r="J238" s="10">
        <v>1055848864.74</v>
      </c>
    </row>
    <row r="239" spans="4:10" ht="15">
      <c r="D239" t="s">
        <v>67</v>
      </c>
      <c r="E239" s="10">
        <v>0</v>
      </c>
      <c r="F239" s="10">
        <v>12650566.07</v>
      </c>
      <c r="G239" s="10">
        <v>12650566.07</v>
      </c>
      <c r="H239" s="10">
        <v>206938.63</v>
      </c>
      <c r="I239" s="10">
        <v>206938.63</v>
      </c>
      <c r="J239" s="10">
        <v>12443627.44</v>
      </c>
    </row>
    <row r="240" spans="4:10" ht="15">
      <c r="D240" t="s">
        <v>111</v>
      </c>
      <c r="E240" s="10">
        <v>0</v>
      </c>
      <c r="F240" s="10">
        <v>10500000</v>
      </c>
      <c r="G240" s="10">
        <v>10500000</v>
      </c>
      <c r="H240" s="10">
        <v>175599.16</v>
      </c>
      <c r="I240" s="10">
        <v>153999.4</v>
      </c>
      <c r="J240" s="10">
        <v>10324400.84</v>
      </c>
    </row>
    <row r="241" spans="4:10" ht="15">
      <c r="D241" t="s">
        <v>101</v>
      </c>
      <c r="E241" s="10">
        <v>0</v>
      </c>
      <c r="F241" s="10">
        <v>6564985.86</v>
      </c>
      <c r="G241" s="10">
        <v>6564985.86</v>
      </c>
      <c r="H241" s="10">
        <v>6564985.88</v>
      </c>
      <c r="I241" s="10">
        <v>6564985.88</v>
      </c>
      <c r="J241" s="10">
        <v>-0.019999999552965164</v>
      </c>
    </row>
    <row r="242" spans="4:10" ht="15">
      <c r="D242" t="s">
        <v>23</v>
      </c>
      <c r="E242" s="10">
        <v>0</v>
      </c>
      <c r="F242" s="10">
        <v>64804093.29</v>
      </c>
      <c r="G242" s="10">
        <v>64804093.29</v>
      </c>
      <c r="H242" s="10">
        <v>54251801.94</v>
      </c>
      <c r="I242" s="10">
        <v>54251801.94</v>
      </c>
      <c r="J242" s="10">
        <v>10552291.350000001</v>
      </c>
    </row>
    <row r="243" spans="4:10" ht="15">
      <c r="D243" t="s">
        <v>127</v>
      </c>
      <c r="E243" s="10">
        <v>0</v>
      </c>
      <c r="F243" s="10">
        <v>8041450.92</v>
      </c>
      <c r="G243" s="10">
        <v>8041450.92</v>
      </c>
      <c r="H243" s="10">
        <v>2539092.91</v>
      </c>
      <c r="I243" s="10">
        <v>2539092.91</v>
      </c>
      <c r="J243" s="10">
        <v>5502358.01</v>
      </c>
    </row>
    <row r="244" spans="2:10" s="1" customFormat="1" ht="15">
      <c r="B244" s="1" t="s">
        <v>35</v>
      </c>
      <c r="C244" s="1" t="s">
        <v>36</v>
      </c>
      <c r="E244" s="9">
        <f aca="true" t="shared" si="30" ref="E244:J244">SUM(E245:E247)</f>
        <v>114841941.97</v>
      </c>
      <c r="F244" s="9">
        <f t="shared" si="30"/>
        <v>-9747502.899999999</v>
      </c>
      <c r="G244" s="9">
        <f t="shared" si="30"/>
        <v>105094439.07</v>
      </c>
      <c r="H244" s="9">
        <f t="shared" si="30"/>
        <v>55806681.07</v>
      </c>
      <c r="I244" s="9">
        <f t="shared" si="30"/>
        <v>54869781.63</v>
      </c>
      <c r="J244" s="9">
        <f t="shared" si="30"/>
        <v>49287758</v>
      </c>
    </row>
    <row r="245" spans="4:10" ht="15">
      <c r="D245" t="s">
        <v>110</v>
      </c>
      <c r="E245" s="10">
        <v>41070156.41</v>
      </c>
      <c r="F245" s="10">
        <v>-244144.5099999979</v>
      </c>
      <c r="G245" s="10">
        <v>40826011.9</v>
      </c>
      <c r="H245" s="10">
        <v>25019296.2</v>
      </c>
      <c r="I245" s="10">
        <v>24576243.12</v>
      </c>
      <c r="J245" s="10">
        <v>15806715.7</v>
      </c>
    </row>
    <row r="246" spans="4:10" ht="15">
      <c r="D246" t="s">
        <v>8</v>
      </c>
      <c r="E246" s="10">
        <v>31560957.19</v>
      </c>
      <c r="F246" s="10">
        <v>-6950692.390000001</v>
      </c>
      <c r="G246" s="10">
        <v>24610264.8</v>
      </c>
      <c r="H246" s="10">
        <v>13999566.52</v>
      </c>
      <c r="I246" s="10">
        <v>13797082.48</v>
      </c>
      <c r="J246" s="10">
        <v>10610698.280000001</v>
      </c>
    </row>
    <row r="247" spans="4:10" ht="15">
      <c r="D247" t="s">
        <v>111</v>
      </c>
      <c r="E247" s="10">
        <v>42210828.37</v>
      </c>
      <c r="F247" s="10">
        <v>-2552666</v>
      </c>
      <c r="G247" s="10">
        <v>39658162.37</v>
      </c>
      <c r="H247" s="10">
        <v>16787818.35</v>
      </c>
      <c r="I247" s="10">
        <v>16496456.03</v>
      </c>
      <c r="J247" s="10">
        <v>22870344.019999996</v>
      </c>
    </row>
    <row r="248" spans="2:10" s="1" customFormat="1" ht="15">
      <c r="B248" s="1" t="s">
        <v>41</v>
      </c>
      <c r="C248" s="1" t="s">
        <v>42</v>
      </c>
      <c r="E248" s="9">
        <f aca="true" t="shared" si="31" ref="E248:J248">E249</f>
        <v>2600000000</v>
      </c>
      <c r="F248" s="9">
        <f t="shared" si="31"/>
        <v>0</v>
      </c>
      <c r="G248" s="9">
        <f t="shared" si="31"/>
        <v>2600000000</v>
      </c>
      <c r="H248" s="9">
        <f t="shared" si="31"/>
        <v>1919634295.31</v>
      </c>
      <c r="I248" s="9">
        <f t="shared" si="31"/>
        <v>1919634295.31</v>
      </c>
      <c r="J248" s="9">
        <f t="shared" si="31"/>
        <v>680365704.69</v>
      </c>
    </row>
    <row r="249" spans="4:10" ht="15">
      <c r="D249" t="s">
        <v>128</v>
      </c>
      <c r="E249" s="10">
        <v>2600000000</v>
      </c>
      <c r="F249" s="10">
        <v>0</v>
      </c>
      <c r="G249" s="10">
        <v>2600000000</v>
      </c>
      <c r="H249" s="10">
        <v>1919634295.31</v>
      </c>
      <c r="I249" s="10">
        <v>1919634295.31</v>
      </c>
      <c r="J249" s="10">
        <v>680365704.69</v>
      </c>
    </row>
    <row r="250" spans="2:10" s="1" customFormat="1" ht="15">
      <c r="B250" s="1" t="s">
        <v>45</v>
      </c>
      <c r="C250" s="1" t="s">
        <v>46</v>
      </c>
      <c r="E250" s="9">
        <f aca="true" t="shared" si="32" ref="E250:J250">SUM(E251:E252)</f>
        <v>80858452.16</v>
      </c>
      <c r="F250" s="9">
        <f t="shared" si="32"/>
        <v>-3816337.44999999</v>
      </c>
      <c r="G250" s="9">
        <f t="shared" si="32"/>
        <v>77042114.71000001</v>
      </c>
      <c r="H250" s="9">
        <f t="shared" si="32"/>
        <v>29275109.32</v>
      </c>
      <c r="I250" s="9">
        <f t="shared" si="32"/>
        <v>28872886.86</v>
      </c>
      <c r="J250" s="9">
        <f t="shared" si="32"/>
        <v>47767005.39000001</v>
      </c>
    </row>
    <row r="251" spans="4:10" ht="15">
      <c r="D251" t="s">
        <v>7</v>
      </c>
      <c r="E251" s="10">
        <v>6649634.5</v>
      </c>
      <c r="F251" s="10">
        <v>-4194856.58</v>
      </c>
      <c r="G251" s="10">
        <v>2454777.92</v>
      </c>
      <c r="H251" s="10">
        <v>0</v>
      </c>
      <c r="I251" s="10">
        <v>0</v>
      </c>
      <c r="J251" s="10">
        <v>2454777.92</v>
      </c>
    </row>
    <row r="252" spans="4:10" ht="15">
      <c r="D252" t="s">
        <v>112</v>
      </c>
      <c r="E252" s="10">
        <v>74208817.66</v>
      </c>
      <c r="F252" s="10">
        <v>378519.13000001013</v>
      </c>
      <c r="G252" s="10">
        <v>74587336.79</v>
      </c>
      <c r="H252" s="10">
        <v>29275109.32</v>
      </c>
      <c r="I252" s="10">
        <v>28872886.86</v>
      </c>
      <c r="J252" s="10">
        <v>45312227.470000006</v>
      </c>
    </row>
    <row r="253" spans="1:10" s="1" customFormat="1" ht="15">
      <c r="A253" s="1" t="s">
        <v>129</v>
      </c>
      <c r="E253" s="9">
        <f aca="true" t="shared" si="33" ref="E253:J253">SUM(E254,E256,E260)</f>
        <v>13245067632.36</v>
      </c>
      <c r="F253" s="9">
        <f t="shared" si="33"/>
        <v>323976343.77999973</v>
      </c>
      <c r="G253" s="9">
        <f t="shared" si="33"/>
        <v>13569043976.14</v>
      </c>
      <c r="H253" s="9">
        <f t="shared" si="33"/>
        <v>10914916700.109999</v>
      </c>
      <c r="I253" s="9">
        <f t="shared" si="33"/>
        <v>10458466183.93</v>
      </c>
      <c r="J253" s="9">
        <f t="shared" si="33"/>
        <v>2654127276.03</v>
      </c>
    </row>
    <row r="254" spans="2:10" s="1" customFormat="1" ht="15">
      <c r="B254" s="1" t="s">
        <v>130</v>
      </c>
      <c r="C254" s="1" t="s">
        <v>131</v>
      </c>
      <c r="E254" s="9">
        <f aca="true" t="shared" si="34" ref="E254:J254">E255</f>
        <v>5959399213</v>
      </c>
      <c r="F254" s="9">
        <f t="shared" si="34"/>
        <v>208682034.73999977</v>
      </c>
      <c r="G254" s="9">
        <f t="shared" si="34"/>
        <v>6168081247.74</v>
      </c>
      <c r="H254" s="9">
        <f t="shared" si="34"/>
        <v>4796826843.19</v>
      </c>
      <c r="I254" s="9">
        <f t="shared" si="34"/>
        <v>4638291548.87</v>
      </c>
      <c r="J254" s="9">
        <f t="shared" si="34"/>
        <v>1371254404.5500002</v>
      </c>
    </row>
    <row r="255" spans="4:10" ht="15">
      <c r="D255" t="s">
        <v>23</v>
      </c>
      <c r="E255" s="10">
        <v>5959399213</v>
      </c>
      <c r="F255" s="10">
        <v>208682034.73999977</v>
      </c>
      <c r="G255" s="10">
        <v>6168081247.74</v>
      </c>
      <c r="H255" s="10">
        <v>4796826843.19</v>
      </c>
      <c r="I255" s="10">
        <v>4638291548.87</v>
      </c>
      <c r="J255" s="10">
        <v>1371254404.5500002</v>
      </c>
    </row>
    <row r="256" spans="2:10" s="1" customFormat="1" ht="15">
      <c r="B256" s="1" t="s">
        <v>53</v>
      </c>
      <c r="C256" s="1" t="s">
        <v>54</v>
      </c>
      <c r="E256" s="9">
        <f aca="true" t="shared" si="35" ref="E256:J256">SUM(E257:E259)</f>
        <v>3818127884.36</v>
      </c>
      <c r="F256" s="9">
        <f t="shared" si="35"/>
        <v>114728344.65999985</v>
      </c>
      <c r="G256" s="9">
        <f t="shared" si="35"/>
        <v>3932856229.02</v>
      </c>
      <c r="H256" s="9">
        <f t="shared" si="35"/>
        <v>3333581414.0599995</v>
      </c>
      <c r="I256" s="9">
        <f t="shared" si="35"/>
        <v>3345050505.25</v>
      </c>
      <c r="J256" s="9">
        <f t="shared" si="35"/>
        <v>599274814.9600002</v>
      </c>
    </row>
    <row r="257" spans="4:10" ht="15">
      <c r="D257" t="s">
        <v>7</v>
      </c>
      <c r="E257" s="10">
        <v>0</v>
      </c>
      <c r="F257" s="10">
        <v>0</v>
      </c>
      <c r="G257" s="10">
        <v>0</v>
      </c>
      <c r="H257" s="10">
        <v>61565901.84</v>
      </c>
      <c r="I257" s="10">
        <v>61565901.84</v>
      </c>
      <c r="J257" s="10">
        <v>-61565901.84</v>
      </c>
    </row>
    <row r="258" spans="4:10" ht="15">
      <c r="D258" t="s">
        <v>132</v>
      </c>
      <c r="E258" s="10">
        <v>2431742424.36</v>
      </c>
      <c r="F258" s="10">
        <v>114728344.65999985</v>
      </c>
      <c r="G258" s="10">
        <v>2546470769.02</v>
      </c>
      <c r="H258" s="10">
        <v>2008501084.85</v>
      </c>
      <c r="I258" s="10">
        <v>2019970176.04</v>
      </c>
      <c r="J258" s="10">
        <v>537969684.1700001</v>
      </c>
    </row>
    <row r="259" spans="4:10" ht="15">
      <c r="D259" t="s">
        <v>133</v>
      </c>
      <c r="E259" s="10">
        <v>1386385460</v>
      </c>
      <c r="F259" s="10">
        <v>0</v>
      </c>
      <c r="G259" s="10">
        <v>1386385460</v>
      </c>
      <c r="H259" s="10">
        <v>1263514427.37</v>
      </c>
      <c r="I259" s="10">
        <v>1263514427.37</v>
      </c>
      <c r="J259" s="10">
        <v>122871032.63000011</v>
      </c>
    </row>
    <row r="260" spans="2:10" s="1" customFormat="1" ht="15">
      <c r="B260" s="1" t="s">
        <v>134</v>
      </c>
      <c r="C260" s="1" t="s">
        <v>135</v>
      </c>
      <c r="E260" s="9">
        <f aca="true" t="shared" si="36" ref="E260:J260">E261</f>
        <v>3467540535</v>
      </c>
      <c r="F260" s="9">
        <f t="shared" si="36"/>
        <v>565964.3800001144</v>
      </c>
      <c r="G260" s="9">
        <f t="shared" si="36"/>
        <v>3468106499.38</v>
      </c>
      <c r="H260" s="9">
        <f t="shared" si="36"/>
        <v>2784508442.86</v>
      </c>
      <c r="I260" s="9">
        <f t="shared" si="36"/>
        <v>2475124129.81</v>
      </c>
      <c r="J260" s="9">
        <f t="shared" si="36"/>
        <v>683598056.52</v>
      </c>
    </row>
    <row r="261" spans="4:10" ht="15">
      <c r="D261" t="s">
        <v>23</v>
      </c>
      <c r="E261" s="10">
        <v>3467540535</v>
      </c>
      <c r="F261" s="10">
        <v>565964.3800001144</v>
      </c>
      <c r="G261" s="10">
        <v>3468106499.38</v>
      </c>
      <c r="H261" s="10">
        <v>2784508442.86</v>
      </c>
      <c r="I261" s="10">
        <v>2475124129.81</v>
      </c>
      <c r="J261" s="10">
        <v>683598056.52</v>
      </c>
    </row>
    <row r="262" spans="1:10" ht="15.75">
      <c r="A262" s="6"/>
      <c r="B262" s="6"/>
      <c r="C262" s="6"/>
      <c r="D262" s="4" t="s">
        <v>143</v>
      </c>
      <c r="E262" s="5">
        <f aca="true" t="shared" si="37" ref="E262:J262">SUM(E253,E207,E74,E6)</f>
        <v>66850247879</v>
      </c>
      <c r="F262" s="5">
        <f t="shared" si="37"/>
        <v>2343030079.169999</v>
      </c>
      <c r="G262" s="5">
        <f t="shared" si="37"/>
        <v>69193277958.17</v>
      </c>
      <c r="H262" s="5">
        <f t="shared" si="37"/>
        <v>46495899602.020004</v>
      </c>
      <c r="I262" s="5">
        <f t="shared" si="37"/>
        <v>45382915653.32001</v>
      </c>
      <c r="J262" s="5">
        <f t="shared" si="37"/>
        <v>22697378356.149998</v>
      </c>
    </row>
  </sheetData>
  <sheetProtection/>
  <mergeCells count="2">
    <mergeCell ref="A4:D4"/>
    <mergeCell ref="A2:J2"/>
  </mergeCells>
  <printOptions/>
  <pageMargins left="0.2362204724409449" right="0.2362204724409449" top="0.31496062992125984" bottom="0.5" header="0.31496062992125984" footer="0.31496062992125984"/>
  <pageSetup horizontalDpi="600" verticalDpi="600" orientation="landscape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Guadalupe Conteras Rodriguez</dc:creator>
  <cp:keywords/>
  <dc:description/>
  <cp:lastModifiedBy>Guadalupe Conteras Rodriguez</cp:lastModifiedBy>
  <cp:lastPrinted>2018-10-23T19:19:19Z</cp:lastPrinted>
  <dcterms:created xsi:type="dcterms:W3CDTF">2018-07-20T17:36:56Z</dcterms:created>
  <dcterms:modified xsi:type="dcterms:W3CDTF">2018-10-23T19:19:30Z</dcterms:modified>
  <cp:category/>
  <cp:version/>
  <cp:contentType/>
  <cp:contentStatus/>
</cp:coreProperties>
</file>