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pedrolimasafiliate/Dropbox/PAMELA/2019/INFORMES TRIMESTRALES/CIERRE 2018/"/>
    </mc:Choice>
  </mc:AlternateContent>
  <xr:revisionPtr revIDLastSave="0" documentId="13_ncr:1_{DC0DA1E3-EA79-F24F-9ABC-16D27DF14CE8}" xr6:coauthVersionLast="36" xr6:coauthVersionMax="36" xr10:uidLastSave="{00000000-0000-0000-0000-000000000000}"/>
  <bookViews>
    <workbookView xWindow="3380" yWindow="460" windowWidth="34640" windowHeight="201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74" i="1" l="1"/>
  <c r="D74" i="1"/>
  <c r="E74" i="1"/>
  <c r="F74" i="1"/>
  <c r="G74" i="1"/>
  <c r="B74" i="1"/>
  <c r="C72" i="1"/>
  <c r="D72" i="1"/>
  <c r="E72" i="1"/>
  <c r="F72" i="1"/>
  <c r="G72" i="1"/>
  <c r="B72" i="1"/>
  <c r="D66" i="1"/>
  <c r="E66" i="1"/>
  <c r="F66" i="1"/>
  <c r="G66" i="1"/>
  <c r="C66" i="1"/>
  <c r="B69" i="1"/>
  <c r="D67" i="1"/>
  <c r="D30" i="1" l="1"/>
  <c r="C54" i="1" l="1"/>
  <c r="C64" i="1"/>
  <c r="C45" i="1"/>
  <c r="C37" i="1"/>
  <c r="C35" i="1"/>
  <c r="C28" i="1"/>
  <c r="C16" i="1"/>
  <c r="C40" i="1" s="1"/>
  <c r="D9" i="1"/>
  <c r="C69" i="1" l="1"/>
  <c r="F59" i="1"/>
  <c r="F54" i="1"/>
  <c r="F45" i="1"/>
  <c r="F37" i="1"/>
  <c r="F35" i="1"/>
  <c r="F28" i="1"/>
  <c r="F16" i="1"/>
  <c r="F40" i="1" s="1"/>
  <c r="G40" i="1" s="1"/>
  <c r="G42" i="1" s="1"/>
  <c r="F64" i="1" l="1"/>
  <c r="F69" i="1" s="1"/>
  <c r="E28" i="1"/>
  <c r="E59" i="1" l="1"/>
  <c r="E54" i="1"/>
  <c r="E45" i="1"/>
  <c r="E37" i="1"/>
  <c r="E35" i="1"/>
  <c r="E16" i="1"/>
  <c r="E40" i="1" s="1"/>
  <c r="E64" i="1" l="1"/>
  <c r="E69" i="1" s="1"/>
  <c r="G12" i="1" l="1"/>
  <c r="G27" i="1"/>
  <c r="G67" i="1" l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6" i="1"/>
  <c r="D35" i="1" s="1"/>
  <c r="D38" i="1"/>
  <c r="D39" i="1"/>
  <c r="D54" i="1" l="1"/>
  <c r="D59" i="1"/>
  <c r="D37" i="1"/>
  <c r="D28" i="1"/>
  <c r="D16" i="1"/>
  <c r="D45" i="1"/>
  <c r="B59" i="1"/>
  <c r="G59" i="1" s="1"/>
  <c r="B54" i="1"/>
  <c r="G54" i="1" s="1"/>
  <c r="B45" i="1"/>
  <c r="B37" i="1"/>
  <c r="G37" i="1" s="1"/>
  <c r="B35" i="1"/>
  <c r="G35" i="1" s="1"/>
  <c r="B28" i="1"/>
  <c r="G28" i="1" s="1"/>
  <c r="B16" i="1"/>
  <c r="G16" i="1" s="1"/>
  <c r="D64" i="1" l="1"/>
  <c r="D40" i="1"/>
  <c r="B64" i="1"/>
  <c r="G64" i="1" s="1"/>
  <c r="G45" i="1"/>
  <c r="B40" i="1"/>
  <c r="D69" i="1" l="1"/>
  <c r="G69" i="1" l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<sst xmlns="http://schemas.openxmlformats.org/spreadsheetml/2006/main" count="78" uniqueCount="76">
  <si>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</si>
  <si>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</si>
  <si>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</si>
  <si>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</si>
  <si>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</si>
  <si>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</si>
  <si>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</si>
  <si>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</si>
  <si>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</si>
  <si>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</si>
  <si>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</si>
  <si>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</si>
  <si>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</si>
  <si>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</si>
  <si>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</si>
  <si>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</si>
  <si>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</si>
  <si>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</si>
  <si>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</si>
  <si>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</si>
  <si>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</si>
  <si>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</si>
  <si>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</si>
  <si>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</si>
  <si>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</si>
  <si>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</si>
  <si>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</si>
  <si>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</si>
  <si>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</si>
  <si>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</si>
  <si>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</si>
  <si>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</si>
  <si>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</si>
  <si>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</si>
  <si>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</si>
  <si>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</si>
  <si>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</si>
  <si>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</si>
  <si>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</si>
  <si>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</si>
  <si>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</si>
  <si>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</si>
  <si>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</si>
  <si>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</si>
  <si>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</si>
  <si>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</si>
  <si>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</si>
  <si>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</si>
  <si>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</si>
  <si>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</si>
  <si>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</si>
  <si>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</si>
  <si>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</si>
  <si>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</si>
  <si>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</si>
  <si>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</si>
  <si>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</si>
  <si>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</si>
  <si>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</si>
  <si>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</si>
  <si>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</si>
  <si>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</si>
  <si>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</si>
  <si>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</si>
  <si>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</si>
  <si>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</si>
  <si>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</si>
  <si>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</si>
  <si>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</si>
  <si>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</si>
  <si>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</si>
  <si>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MANUEL JOSE NAVARRO BACA</t>
  </si>
  <si>
    <t>JEFE DEL DEPARTAMENTO DE INFORMACIÓN CONTABLE</t>
  </si>
  <si>
    <t>Del 1 de Enero al 31 de diciembre de 2018</t>
  </si>
  <si>
    <t xml:space="preserve">                               C.P. OSCAR RUIZ SUAREZ</t>
  </si>
  <si>
    <t xml:space="preserve">                                                                                                                                                                  DIRECTOR DE CONTABILIDAD GUBERNAMENTAL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</si>
</sst>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37" fontId="11" fillId="2" borderId="10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2" xfId="2" applyNumberFormat="1" applyFont="1" applyFill="1" applyBorder="1" applyAlignment="1" applyProtection="1">
      <alignment horizontal="center" vertical="top" wrapText="1"/>
    </xf>
    <xf numFmtId="3" fontId="4" fillId="0" borderId="8" xfId="0" applyNumberFormat="1" applyFont="1" applyBorder="1"/>
    <xf numFmtId="49" fontId="7" fillId="0" borderId="0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9" xfId="1" xr:uid="{00000000-0005-0000-0000-000002000000}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2</xdr:col>
      <xdr:colOff>35278</xdr:colOff>
      <xdr:row>77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0175" y="14652037"/>
          <a:ext cx="337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topLeftCell="A5" zoomScale="97" zoomScaleNormal="97" workbookViewId="0">
      <selection activeCell="C33" sqref="C33"/>
    </sheetView>
  </sheetViews>
  <sheetFormatPr baseColWidth="10" defaultRowHeight="15"/>
  <cols>
    <col min="1" max="1" width="41.33203125" style="1" customWidth="1"/>
    <col min="2" max="7" width="20.83203125" customWidth="1"/>
    <col min="8" max="8" width="12.6640625" bestFit="1" customWidth="1"/>
    <col min="9" max="9" width="27" customWidth="1"/>
  </cols>
  <sheetData>
    <row r="1" spans="1:8">
      <c r="A1" s="26" t="s">
        <v>69</v>
      </c>
      <c r="B1" s="27"/>
      <c r="C1" s="27"/>
      <c r="D1" s="27"/>
      <c r="E1" s="27"/>
      <c r="F1" s="27"/>
      <c r="G1" s="28"/>
    </row>
    <row r="2" spans="1:8">
      <c r="A2" s="29" t="s">
        <v>68</v>
      </c>
      <c r="B2" s="30"/>
      <c r="C2" s="30"/>
      <c r="D2" s="30"/>
      <c r="E2" s="30"/>
      <c r="F2" s="30"/>
      <c r="G2" s="31"/>
    </row>
    <row r="3" spans="1:8">
      <c r="A3" s="32" t="s">
        <v>73</v>
      </c>
      <c r="B3" s="33"/>
      <c r="C3" s="33"/>
      <c r="D3" s="33"/>
      <c r="E3" s="33"/>
      <c r="F3" s="33"/>
      <c r="G3" s="34"/>
    </row>
    <row r="4" spans="1:8">
      <c r="A4" s="32" t="s">
        <v>9</v>
      </c>
      <c r="B4" s="33"/>
      <c r="C4" s="33"/>
      <c r="D4" s="33"/>
      <c r="E4" s="33"/>
      <c r="F4" s="33"/>
      <c r="G4" s="34"/>
    </row>
    <row r="5" spans="1:8">
      <c r="A5" s="21"/>
      <c r="B5" s="22"/>
      <c r="C5" s="22"/>
      <c r="D5" s="22"/>
      <c r="E5" s="22"/>
      <c r="F5" s="22"/>
      <c r="G5" s="23"/>
    </row>
    <row r="6" spans="1:8" s="3" customFormat="1" ht="30.75" customHeight="1">
      <c r="A6" s="24" t="s">
        <v>0</v>
      </c>
      <c r="B6" s="24" t="s">
        <v>10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11</v>
      </c>
    </row>
    <row r="7" spans="1:8">
      <c r="A7" s="2"/>
      <c r="B7" s="4"/>
      <c r="C7" s="4"/>
      <c r="D7" s="4"/>
      <c r="E7" s="4"/>
      <c r="F7" s="5"/>
      <c r="G7" s="4"/>
    </row>
    <row r="8" spans="1:8">
      <c r="A8" s="7" t="s">
        <v>5</v>
      </c>
      <c r="B8" s="8"/>
      <c r="C8" s="8"/>
      <c r="D8" s="8"/>
      <c r="E8" s="8"/>
      <c r="F8" s="9"/>
      <c r="G8" s="8"/>
    </row>
    <row r="9" spans="1:8">
      <c r="A9" s="10" t="s">
        <v>12</v>
      </c>
      <c r="B9" s="9">
        <v>4839495365.4515848</v>
      </c>
      <c r="C9" s="9">
        <v>257567202.54841518</v>
      </c>
      <c r="D9" s="9">
        <f>B9+C9</f>
        <v>5097062568</v>
      </c>
      <c r="E9" s="9">
        <v>5097062568</v>
      </c>
      <c r="F9" s="9">
        <v>5097062568</v>
      </c>
      <c r="G9" s="9">
        <f>F9-B9</f>
        <v>257567202.54841518</v>
      </c>
      <c r="H9" s="18"/>
    </row>
    <row r="10" spans="1:8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39" si="1">F10-B10</f>
        <v>0</v>
      </c>
      <c r="H10" s="18"/>
    </row>
    <row r="11" spans="1:8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8"/>
    </row>
    <row r="12" spans="1:8">
      <c r="A12" s="10" t="s">
        <v>15</v>
      </c>
      <c r="B12" s="9">
        <v>5246583222.9672594</v>
      </c>
      <c r="C12" s="9">
        <v>346423757.03274059</v>
      </c>
      <c r="D12" s="9">
        <f t="shared" si="0"/>
        <v>5593006980</v>
      </c>
      <c r="E12" s="9">
        <v>5593006980</v>
      </c>
      <c r="F12" s="9">
        <v>5593006980</v>
      </c>
      <c r="G12" s="9">
        <f>F12-B12</f>
        <v>346423757.03274059</v>
      </c>
      <c r="H12" s="18"/>
    </row>
    <row r="13" spans="1:8">
      <c r="A13" s="10" t="s">
        <v>16</v>
      </c>
      <c r="B13" s="9">
        <v>257485007.82568938</v>
      </c>
      <c r="C13" s="9">
        <v>-4767664.8256893754</v>
      </c>
      <c r="D13" s="9">
        <f t="shared" si="0"/>
        <v>252717343</v>
      </c>
      <c r="E13" s="9">
        <v>252717343</v>
      </c>
      <c r="F13" s="9">
        <v>252717343</v>
      </c>
      <c r="G13" s="9">
        <f t="shared" si="1"/>
        <v>-4767664.8256893754</v>
      </c>
      <c r="H13" s="18"/>
    </row>
    <row r="14" spans="1:8">
      <c r="A14" s="10" t="s">
        <v>17</v>
      </c>
      <c r="B14" s="11">
        <v>2299935053.3292093</v>
      </c>
      <c r="C14" s="9">
        <v>342725118.67079067</v>
      </c>
      <c r="D14" s="9">
        <f t="shared" si="0"/>
        <v>2642660172</v>
      </c>
      <c r="E14" s="9">
        <v>2642660172</v>
      </c>
      <c r="F14" s="9">
        <v>2642660172</v>
      </c>
      <c r="G14" s="9">
        <f t="shared" si="1"/>
        <v>342725118.67079067</v>
      </c>
      <c r="H14" s="18"/>
    </row>
    <row r="15" spans="1:8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8"/>
    </row>
    <row r="16" spans="1:8">
      <c r="A16" s="10" t="s">
        <v>19</v>
      </c>
      <c r="B16" s="9">
        <f>SUM(B17:B27)</f>
        <v>22726197126</v>
      </c>
      <c r="C16" s="9">
        <f>SUM(C17:C27)</f>
        <v>469681652</v>
      </c>
      <c r="D16" s="9">
        <f t="shared" ref="D16" si="2">SUM(D17:D27)</f>
        <v>23195878778</v>
      </c>
      <c r="E16" s="9">
        <f t="shared" ref="E16" si="3">SUM(E17:E27)</f>
        <v>23195878778</v>
      </c>
      <c r="F16" s="9">
        <f t="shared" ref="F16" si="4">SUM(F17:F27)</f>
        <v>23195878778</v>
      </c>
      <c r="G16" s="9">
        <f t="shared" si="1"/>
        <v>469681652</v>
      </c>
      <c r="H16" s="18"/>
    </row>
    <row r="17" spans="1:8">
      <c r="A17" s="12" t="s">
        <v>20</v>
      </c>
      <c r="B17" s="9">
        <v>17501495550</v>
      </c>
      <c r="C17" s="9">
        <v>422944758</v>
      </c>
      <c r="D17" s="9">
        <f t="shared" si="0"/>
        <v>17924440308</v>
      </c>
      <c r="E17" s="9">
        <v>17924440308</v>
      </c>
      <c r="F17" s="11">
        <v>17924440308</v>
      </c>
      <c r="G17" s="9">
        <f t="shared" si="1"/>
        <v>422944758</v>
      </c>
      <c r="H17" s="18"/>
    </row>
    <row r="18" spans="1:8">
      <c r="A18" s="12" t="s">
        <v>21</v>
      </c>
      <c r="B18" s="9">
        <v>807569482</v>
      </c>
      <c r="C18" s="9">
        <v>63560771</v>
      </c>
      <c r="D18" s="9">
        <f t="shared" si="0"/>
        <v>871130253</v>
      </c>
      <c r="E18" s="9">
        <v>871130253</v>
      </c>
      <c r="F18" s="11">
        <v>871130253</v>
      </c>
      <c r="G18" s="9">
        <f t="shared" si="1"/>
        <v>63560771</v>
      </c>
      <c r="H18" s="18"/>
    </row>
    <row r="19" spans="1:8">
      <c r="A19" s="12" t="s">
        <v>22</v>
      </c>
      <c r="B19" s="9">
        <v>982637422</v>
      </c>
      <c r="C19" s="9">
        <v>56257395</v>
      </c>
      <c r="D19" s="9">
        <f t="shared" si="0"/>
        <v>1038894817</v>
      </c>
      <c r="E19" s="9">
        <v>1038894817</v>
      </c>
      <c r="F19" s="11">
        <v>1038894817</v>
      </c>
      <c r="G19" s="9">
        <f t="shared" si="1"/>
        <v>56257395</v>
      </c>
      <c r="H19" s="18"/>
    </row>
    <row r="20" spans="1:8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11">
        <v>0</v>
      </c>
      <c r="G20" s="9">
        <f t="shared" si="1"/>
        <v>0</v>
      </c>
      <c r="H20" s="18"/>
    </row>
    <row r="21" spans="1:8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11">
        <v>0</v>
      </c>
      <c r="G21" s="9">
        <f t="shared" si="1"/>
        <v>0</v>
      </c>
      <c r="H21" s="18"/>
    </row>
    <row r="22" spans="1:8">
      <c r="A22" s="12" t="s">
        <v>26</v>
      </c>
      <c r="B22" s="9">
        <v>565284734</v>
      </c>
      <c r="C22" s="9">
        <v>-129362776</v>
      </c>
      <c r="D22" s="9">
        <f t="shared" si="0"/>
        <v>435921958</v>
      </c>
      <c r="E22" s="9">
        <v>435921958</v>
      </c>
      <c r="F22" s="11">
        <v>435921958</v>
      </c>
      <c r="G22" s="9">
        <f t="shared" si="1"/>
        <v>-129362776</v>
      </c>
      <c r="H22" s="18"/>
    </row>
    <row r="23" spans="1:8">
      <c r="A23" s="12" t="s">
        <v>25</v>
      </c>
      <c r="B23" s="9">
        <v>141258873</v>
      </c>
      <c r="C23" s="9">
        <v>40692053</v>
      </c>
      <c r="D23" s="9">
        <f t="shared" si="0"/>
        <v>181950926</v>
      </c>
      <c r="E23" s="9">
        <v>181950926</v>
      </c>
      <c r="F23" s="11">
        <v>181950926</v>
      </c>
      <c r="G23" s="9">
        <f t="shared" si="1"/>
        <v>40692053</v>
      </c>
      <c r="H23" s="18"/>
    </row>
    <row r="24" spans="1:8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11">
        <v>0</v>
      </c>
      <c r="G24" s="9">
        <f t="shared" si="1"/>
        <v>0</v>
      </c>
      <c r="H24" s="18"/>
    </row>
    <row r="25" spans="1:8">
      <c r="A25" s="12" t="s">
        <v>28</v>
      </c>
      <c r="B25" s="9">
        <v>947815824</v>
      </c>
      <c r="C25" s="9">
        <v>-136208855</v>
      </c>
      <c r="D25" s="9">
        <f t="shared" si="0"/>
        <v>811606969</v>
      </c>
      <c r="E25" s="9">
        <v>811606969</v>
      </c>
      <c r="F25" s="11">
        <v>811606969</v>
      </c>
      <c r="G25" s="9">
        <f t="shared" si="1"/>
        <v>-136208855</v>
      </c>
      <c r="H25" s="18"/>
    </row>
    <row r="26" spans="1:8">
      <c r="A26" s="12" t="s">
        <v>29</v>
      </c>
      <c r="B26" s="9">
        <v>1780135241</v>
      </c>
      <c r="C26" s="9">
        <v>151798306</v>
      </c>
      <c r="D26" s="9">
        <f t="shared" si="0"/>
        <v>1931933547</v>
      </c>
      <c r="E26" s="9">
        <v>1931933547</v>
      </c>
      <c r="F26" s="11">
        <v>1931933547</v>
      </c>
      <c r="G26" s="9">
        <f t="shared" si="1"/>
        <v>151798306</v>
      </c>
      <c r="H26" s="18"/>
    </row>
    <row r="27" spans="1:8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0</v>
      </c>
      <c r="F27" s="11">
        <v>0</v>
      </c>
      <c r="G27" s="11">
        <f>F27-B27</f>
        <v>0</v>
      </c>
      <c r="H27" s="18"/>
    </row>
    <row r="28" spans="1:8">
      <c r="A28" s="10" t="s">
        <v>31</v>
      </c>
      <c r="B28" s="9">
        <f>SUM(B29:B33)</f>
        <v>1331014261.9574568</v>
      </c>
      <c r="C28" s="9">
        <f>SUM(C29:C33)</f>
        <v>67163193.342543215</v>
      </c>
      <c r="D28" s="9">
        <f t="shared" ref="D28" si="5">SUM(D29:D33)</f>
        <v>1398177455.3</v>
      </c>
      <c r="E28" s="9">
        <f>SUM(E29:E33)</f>
        <v>1398177455.3</v>
      </c>
      <c r="F28" s="9">
        <f>SUM(F29:F33)</f>
        <v>1398177455.3</v>
      </c>
      <c r="G28" s="9">
        <f t="shared" si="1"/>
        <v>67163193.342543125</v>
      </c>
      <c r="H28" s="18"/>
    </row>
    <row r="29" spans="1:8">
      <c r="A29" s="12" t="s">
        <v>32</v>
      </c>
      <c r="B29" s="9">
        <v>1182234.8950018631</v>
      </c>
      <c r="C29" s="9">
        <f>F29-B29</f>
        <v>155095.10499813687</v>
      </c>
      <c r="D29" s="9">
        <f t="shared" si="0"/>
        <v>1337330</v>
      </c>
      <c r="E29" s="11">
        <v>1337330</v>
      </c>
      <c r="F29" s="11">
        <v>1337330</v>
      </c>
      <c r="G29" s="9">
        <f t="shared" si="1"/>
        <v>155095.10499813687</v>
      </c>
      <c r="H29" s="18"/>
    </row>
    <row r="30" spans="1:8">
      <c r="A30" s="12" t="s">
        <v>33</v>
      </c>
      <c r="B30" s="11">
        <v>84554264</v>
      </c>
      <c r="C30" s="9">
        <v>0</v>
      </c>
      <c r="D30" s="9">
        <f t="shared" si="0"/>
        <v>84554264</v>
      </c>
      <c r="E30" s="11">
        <v>84554264</v>
      </c>
      <c r="F30" s="11">
        <v>84554264</v>
      </c>
      <c r="G30" s="9">
        <f t="shared" si="1"/>
        <v>0</v>
      </c>
      <c r="H30" s="18"/>
    </row>
    <row r="31" spans="1:8">
      <c r="A31" s="12" t="s">
        <v>67</v>
      </c>
      <c r="B31" s="11">
        <v>368454258</v>
      </c>
      <c r="C31" s="9">
        <v>-53759623.449999988</v>
      </c>
      <c r="D31" s="9">
        <f t="shared" si="0"/>
        <v>314694634.55000001</v>
      </c>
      <c r="E31" s="11">
        <v>314694634.55000001</v>
      </c>
      <c r="F31" s="11">
        <v>314694634.55000001</v>
      </c>
      <c r="G31" s="9">
        <f t="shared" si="1"/>
        <v>-53759623.449999988</v>
      </c>
      <c r="H31" s="18"/>
    </row>
    <row r="32" spans="1:8">
      <c r="A32" s="12" t="s">
        <v>34</v>
      </c>
      <c r="B32" s="9">
        <v>134230556</v>
      </c>
      <c r="C32" s="9">
        <v>-29726703</v>
      </c>
      <c r="D32" s="9">
        <f t="shared" si="0"/>
        <v>104503853</v>
      </c>
      <c r="E32" s="11">
        <v>104503853</v>
      </c>
      <c r="F32" s="11">
        <v>104503853</v>
      </c>
      <c r="G32" s="9">
        <f t="shared" si="1"/>
        <v>-29726703</v>
      </c>
      <c r="H32" s="18"/>
    </row>
    <row r="33" spans="1:8">
      <c r="A33" s="12" t="s">
        <v>35</v>
      </c>
      <c r="B33" s="9">
        <v>742592949.06245494</v>
      </c>
      <c r="C33" s="9">
        <v>150494424.68754506</v>
      </c>
      <c r="D33" s="9">
        <f t="shared" si="0"/>
        <v>893087373.75</v>
      </c>
      <c r="E33" s="9">
        <v>893087373.75</v>
      </c>
      <c r="F33" s="9">
        <v>893087373.75</v>
      </c>
      <c r="G33" s="9">
        <f t="shared" si="1"/>
        <v>150494424.68754506</v>
      </c>
      <c r="H33" s="18"/>
    </row>
    <row r="34" spans="1:8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8"/>
    </row>
    <row r="35" spans="1:8">
      <c r="A35" s="10" t="s">
        <v>37</v>
      </c>
      <c r="B35" s="9">
        <f>B36</f>
        <v>0</v>
      </c>
      <c r="C35" s="9">
        <f>C36</f>
        <v>0</v>
      </c>
      <c r="D35" s="9">
        <f t="shared" ref="D35" si="6">D36</f>
        <v>0</v>
      </c>
      <c r="E35" s="9">
        <f t="shared" ref="E35:F35" si="7">E36</f>
        <v>0</v>
      </c>
      <c r="F35" s="9">
        <f t="shared" si="7"/>
        <v>0</v>
      </c>
      <c r="G35" s="9">
        <f t="shared" si="1"/>
        <v>0</v>
      </c>
      <c r="H35" s="18"/>
    </row>
    <row r="36" spans="1:8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8"/>
    </row>
    <row r="37" spans="1:8">
      <c r="A37" s="10" t="s">
        <v>61</v>
      </c>
      <c r="B37" s="9">
        <f>B38+B39</f>
        <v>0</v>
      </c>
      <c r="C37" s="9">
        <f>C38+C39</f>
        <v>0</v>
      </c>
      <c r="D37" s="9">
        <f t="shared" ref="D37" si="8">D38+D39</f>
        <v>0</v>
      </c>
      <c r="E37" s="9">
        <f t="shared" ref="E37" si="9">E38+E39</f>
        <v>0</v>
      </c>
      <c r="F37" s="9">
        <f t="shared" ref="F37" si="10">F38+F39</f>
        <v>0</v>
      </c>
      <c r="G37" s="9">
        <f t="shared" si="1"/>
        <v>0</v>
      </c>
      <c r="H37" s="18"/>
    </row>
    <row r="38" spans="1:8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8"/>
    </row>
    <row r="39" spans="1:8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8"/>
    </row>
    <row r="40" spans="1:8">
      <c r="A40" s="7" t="s">
        <v>41</v>
      </c>
      <c r="B40" s="13">
        <f>SUM(B9:B16,B28,B34:B35,B37)</f>
        <v>36700710037.531204</v>
      </c>
      <c r="C40" s="13">
        <f>SUM(C9:C16,C28,C34:C35,C37)</f>
        <v>1478793258.7688003</v>
      </c>
      <c r="D40" s="13">
        <f t="shared" ref="D40:E40" si="11">SUM(D9:D16,D28,D34:D35,D37)</f>
        <v>38179503296.300003</v>
      </c>
      <c r="E40" s="13">
        <f t="shared" si="11"/>
        <v>38179503296.300003</v>
      </c>
      <c r="F40" s="13">
        <f t="shared" ref="F40" si="12">SUM(F9:F16,F28,F34:F35,F37)</f>
        <v>38179503296.300003</v>
      </c>
      <c r="G40" s="13">
        <f>F40-B40</f>
        <v>1478793258.7687988</v>
      </c>
      <c r="H40" s="18"/>
    </row>
    <row r="41" spans="1:8">
      <c r="A41" s="14"/>
      <c r="B41" s="9"/>
      <c r="C41" s="9"/>
      <c r="D41" s="9"/>
      <c r="E41" s="13"/>
      <c r="F41" s="13"/>
      <c r="G41" s="13"/>
      <c r="H41" s="18"/>
    </row>
    <row r="42" spans="1:8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f>G40</f>
        <v>1478793258.7687988</v>
      </c>
      <c r="H42" s="18"/>
    </row>
    <row r="43" spans="1:8">
      <c r="A43" s="14"/>
      <c r="B43" s="9"/>
      <c r="C43" s="9"/>
      <c r="D43" s="9"/>
      <c r="E43" s="13"/>
      <c r="F43" s="13"/>
      <c r="G43" s="13"/>
      <c r="H43" s="18"/>
    </row>
    <row r="44" spans="1:8">
      <c r="A44" s="14" t="s">
        <v>7</v>
      </c>
      <c r="B44" s="9"/>
      <c r="C44" s="9"/>
      <c r="D44" s="9"/>
      <c r="E44" s="9"/>
      <c r="F44" s="9"/>
      <c r="G44" s="9"/>
      <c r="H44" s="18"/>
    </row>
    <row r="45" spans="1:8">
      <c r="A45" s="10" t="s">
        <v>42</v>
      </c>
      <c r="B45" s="9">
        <f>SUM(B46:B53)</f>
        <v>20371663670.362946</v>
      </c>
      <c r="C45" s="9">
        <f>SUM(C46:C53)</f>
        <v>176241054.63705164</v>
      </c>
      <c r="D45" s="9">
        <f t="shared" ref="D45" si="13">SUM(D46:D53)</f>
        <v>20547904725</v>
      </c>
      <c r="E45" s="9">
        <f t="shared" ref="E45" si="14">SUM(E46:E53)</f>
        <v>20547904725</v>
      </c>
      <c r="F45" s="9">
        <f t="shared" ref="F45" si="15">SUM(F46:F53)</f>
        <v>20547904725</v>
      </c>
      <c r="G45" s="9">
        <f t="shared" ref="G45:G69" si="16">F45-B45</f>
        <v>176241054.63705444</v>
      </c>
      <c r="H45" s="18"/>
    </row>
    <row r="46" spans="1:8">
      <c r="A46" s="12" t="s">
        <v>43</v>
      </c>
      <c r="B46" s="9">
        <v>11688307645</v>
      </c>
      <c r="C46" s="9">
        <v>237586148</v>
      </c>
      <c r="D46" s="9">
        <f t="shared" ref="D46:D63" si="17">B46+C46</f>
        <v>11925893793</v>
      </c>
      <c r="E46" s="9">
        <v>11925893793</v>
      </c>
      <c r="F46" s="9">
        <v>11925893793</v>
      </c>
      <c r="G46" s="9">
        <f t="shared" si="16"/>
        <v>237586148</v>
      </c>
      <c r="H46" s="18"/>
    </row>
    <row r="47" spans="1:8">
      <c r="A47" s="12" t="s">
        <v>44</v>
      </c>
      <c r="B47" s="9">
        <v>2601788520</v>
      </c>
      <c r="C47" s="9">
        <v>55609509</v>
      </c>
      <c r="D47" s="9">
        <f t="shared" si="17"/>
        <v>2657398029</v>
      </c>
      <c r="E47" s="9">
        <v>2657398029</v>
      </c>
      <c r="F47" s="9">
        <v>2657398029</v>
      </c>
      <c r="G47" s="9">
        <f t="shared" si="16"/>
        <v>55609509</v>
      </c>
      <c r="H47" s="18"/>
    </row>
    <row r="48" spans="1:8">
      <c r="A48" s="12" t="s">
        <v>45</v>
      </c>
      <c r="B48" s="9">
        <v>1409936265</v>
      </c>
      <c r="C48" s="9">
        <v>-18499544</v>
      </c>
      <c r="D48" s="9">
        <f t="shared" si="17"/>
        <v>1391436721</v>
      </c>
      <c r="E48" s="9">
        <v>1391436721</v>
      </c>
      <c r="F48" s="9">
        <v>1391436721</v>
      </c>
      <c r="G48" s="9">
        <f t="shared" si="16"/>
        <v>-18499544</v>
      </c>
      <c r="H48" s="18"/>
    </row>
    <row r="49" spans="1:8">
      <c r="A49" s="12" t="s">
        <v>46</v>
      </c>
      <c r="B49" s="9">
        <v>2228509014</v>
      </c>
      <c r="C49" s="9">
        <v>16773469</v>
      </c>
      <c r="D49" s="9">
        <f t="shared" si="17"/>
        <v>2245282483</v>
      </c>
      <c r="E49" s="9">
        <v>2245282483</v>
      </c>
      <c r="F49" s="9">
        <v>2245282483</v>
      </c>
      <c r="G49" s="9">
        <f t="shared" si="16"/>
        <v>16773469</v>
      </c>
      <c r="H49" s="18"/>
    </row>
    <row r="50" spans="1:8">
      <c r="A50" s="12" t="s">
        <v>47</v>
      </c>
      <c r="B50" s="9">
        <v>682523054.87822127</v>
      </c>
      <c r="C50" s="9">
        <v>-73825968.878221273</v>
      </c>
      <c r="D50" s="9">
        <f t="shared" si="17"/>
        <v>608697086</v>
      </c>
      <c r="E50" s="9">
        <v>608697086</v>
      </c>
      <c r="F50" s="9">
        <v>608697086</v>
      </c>
      <c r="G50" s="9">
        <f t="shared" si="16"/>
        <v>-73825968.878221273</v>
      </c>
      <c r="H50" s="18"/>
    </row>
    <row r="51" spans="1:8">
      <c r="A51" s="12" t="s">
        <v>48</v>
      </c>
      <c r="B51" s="9">
        <v>221801959</v>
      </c>
      <c r="C51" s="9">
        <v>21750535</v>
      </c>
      <c r="D51" s="9">
        <f t="shared" si="17"/>
        <v>243552494</v>
      </c>
      <c r="E51" s="9">
        <v>243552494</v>
      </c>
      <c r="F51" s="9">
        <v>243552494</v>
      </c>
      <c r="G51" s="9">
        <f t="shared" si="16"/>
        <v>21750535</v>
      </c>
      <c r="H51" s="18"/>
    </row>
    <row r="52" spans="1:8" s="6" customFormat="1">
      <c r="A52" s="15" t="s">
        <v>49</v>
      </c>
      <c r="B52" s="11">
        <v>217541656.48472708</v>
      </c>
      <c r="C52" s="9">
        <v>2320637.5152729154</v>
      </c>
      <c r="D52" s="9">
        <f t="shared" si="17"/>
        <v>219862294</v>
      </c>
      <c r="E52" s="11">
        <v>219862294</v>
      </c>
      <c r="F52" s="11">
        <v>219862294</v>
      </c>
      <c r="G52" s="11">
        <f t="shared" si="16"/>
        <v>2320637.5152729154</v>
      </c>
      <c r="H52" s="18"/>
    </row>
    <row r="53" spans="1:8" s="6" customFormat="1">
      <c r="A53" s="15" t="s">
        <v>50</v>
      </c>
      <c r="B53" s="11">
        <v>1321255556</v>
      </c>
      <c r="C53" s="9">
        <v>-65473731</v>
      </c>
      <c r="D53" s="9">
        <f t="shared" si="17"/>
        <v>1255781825</v>
      </c>
      <c r="E53" s="11">
        <v>1255781825</v>
      </c>
      <c r="F53" s="11">
        <v>1255781825</v>
      </c>
      <c r="G53" s="11">
        <f t="shared" si="16"/>
        <v>-65473731</v>
      </c>
      <c r="H53" s="18"/>
    </row>
    <row r="54" spans="1:8">
      <c r="A54" s="10" t="s">
        <v>54</v>
      </c>
      <c r="B54" s="9">
        <f>SUM(B55:B58)</f>
        <v>6937114653.1000013</v>
      </c>
      <c r="C54" s="9">
        <f>SUM(C55:C58)</f>
        <v>1271000255.8999984</v>
      </c>
      <c r="D54" s="9">
        <f t="shared" ref="D54" si="18">SUM(D55:D58)</f>
        <v>8208114909</v>
      </c>
      <c r="E54" s="9">
        <f t="shared" ref="E54" si="19">SUM(E55:E58)</f>
        <v>8208114909</v>
      </c>
      <c r="F54" s="9">
        <f t="shared" ref="F54" si="20">SUM(F55:F58)</f>
        <v>8208114909</v>
      </c>
      <c r="G54" s="9">
        <f t="shared" si="16"/>
        <v>1271000255.8999987</v>
      </c>
      <c r="H54" s="18"/>
    </row>
    <row r="55" spans="1:8">
      <c r="A55" s="12" t="s">
        <v>51</v>
      </c>
      <c r="B55" s="9">
        <v>1202989333.6099999</v>
      </c>
      <c r="C55" s="9">
        <v>-134508215.6099999</v>
      </c>
      <c r="D55" s="9">
        <f>B55+C55</f>
        <v>1068481118</v>
      </c>
      <c r="E55" s="9">
        <v>1068481118</v>
      </c>
      <c r="F55" s="9">
        <v>1068481118</v>
      </c>
      <c r="G55" s="9">
        <f>F55-B55</f>
        <v>-134508215.6099999</v>
      </c>
      <c r="H55" s="18"/>
    </row>
    <row r="56" spans="1:8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8"/>
    </row>
    <row r="57" spans="1:8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8"/>
    </row>
    <row r="58" spans="1:8">
      <c r="A58" s="12" t="s">
        <v>38</v>
      </c>
      <c r="B58" s="9">
        <v>5734125319.4900017</v>
      </c>
      <c r="C58" s="9">
        <v>1405508471.5099983</v>
      </c>
      <c r="D58" s="9">
        <f>B58+C58</f>
        <v>7139633791</v>
      </c>
      <c r="E58" s="9">
        <v>7139633791</v>
      </c>
      <c r="F58" s="9">
        <v>7139633791</v>
      </c>
      <c r="G58" s="9">
        <f>F58-B58</f>
        <v>1405508471.5099983</v>
      </c>
      <c r="H58" s="18"/>
    </row>
    <row r="59" spans="1:8">
      <c r="A59" s="10" t="s">
        <v>55</v>
      </c>
      <c r="B59" s="9">
        <f>B60+B61</f>
        <v>101000000</v>
      </c>
      <c r="C59" s="9">
        <v>28924190</v>
      </c>
      <c r="D59" s="9">
        <f t="shared" ref="D59:E59" si="21">D60+D61</f>
        <v>129924190</v>
      </c>
      <c r="E59" s="9">
        <f t="shared" si="21"/>
        <v>129924190</v>
      </c>
      <c r="F59" s="9">
        <f t="shared" ref="F59" si="22">F60+F61</f>
        <v>129924190</v>
      </c>
      <c r="G59" s="9">
        <f t="shared" si="16"/>
        <v>28924190</v>
      </c>
      <c r="H59" s="18"/>
    </row>
    <row r="60" spans="1:8">
      <c r="A60" s="12" t="s">
        <v>56</v>
      </c>
      <c r="B60" s="9">
        <v>0</v>
      </c>
      <c r="C60" s="9">
        <v>0</v>
      </c>
      <c r="D60" s="9">
        <f t="shared" si="17"/>
        <v>0</v>
      </c>
      <c r="E60" s="9">
        <v>0</v>
      </c>
      <c r="F60" s="9">
        <v>0</v>
      </c>
      <c r="G60" s="9">
        <f t="shared" si="16"/>
        <v>0</v>
      </c>
      <c r="H60" s="18"/>
    </row>
    <row r="61" spans="1:8">
      <c r="A61" s="12" t="s">
        <v>57</v>
      </c>
      <c r="B61" s="9">
        <v>101000000</v>
      </c>
      <c r="C61" s="9">
        <v>28924190</v>
      </c>
      <c r="D61" s="9">
        <f t="shared" si="17"/>
        <v>129924190</v>
      </c>
      <c r="E61" s="9">
        <v>129924190</v>
      </c>
      <c r="F61" s="9">
        <v>129924190</v>
      </c>
      <c r="G61" s="9">
        <f t="shared" si="16"/>
        <v>28924190</v>
      </c>
      <c r="H61" s="18"/>
    </row>
    <row r="62" spans="1:8">
      <c r="A62" s="10" t="s">
        <v>58</v>
      </c>
      <c r="B62" s="9">
        <v>0</v>
      </c>
      <c r="C62" s="9">
        <v>0</v>
      </c>
      <c r="D62" s="9">
        <f t="shared" si="17"/>
        <v>0</v>
      </c>
      <c r="E62" s="9">
        <v>0</v>
      </c>
      <c r="F62" s="9">
        <v>0</v>
      </c>
      <c r="G62" s="9">
        <f t="shared" si="16"/>
        <v>0</v>
      </c>
      <c r="H62" s="18"/>
    </row>
    <row r="63" spans="1:8">
      <c r="A63" s="10" t="s">
        <v>59</v>
      </c>
      <c r="B63" s="9">
        <v>0</v>
      </c>
      <c r="C63" s="9">
        <v>0</v>
      </c>
      <c r="D63" s="9">
        <f t="shared" si="17"/>
        <v>0</v>
      </c>
      <c r="E63" s="9">
        <v>0</v>
      </c>
      <c r="F63" s="9">
        <v>0</v>
      </c>
      <c r="G63" s="9">
        <f t="shared" si="16"/>
        <v>0</v>
      </c>
      <c r="H63" s="18"/>
    </row>
    <row r="64" spans="1:8">
      <c r="A64" s="7" t="s">
        <v>60</v>
      </c>
      <c r="B64" s="13">
        <f>SUM(B45,B54,B59,B62:B63)</f>
        <v>27409778323.462948</v>
      </c>
      <c r="C64" s="13">
        <f>SUM(C45,C54,C59,C62:C63)</f>
        <v>1476165500.53705</v>
      </c>
      <c r="D64" s="13">
        <f t="shared" ref="D64:E64" si="23">SUM(D45,D54,D59,D62:D63)</f>
        <v>28885943824</v>
      </c>
      <c r="E64" s="13">
        <f t="shared" si="23"/>
        <v>28885943824</v>
      </c>
      <c r="F64" s="13">
        <f t="shared" ref="F64" si="24">SUM(F45,F54,F59,F62:F63)</f>
        <v>28885943824</v>
      </c>
      <c r="G64" s="13">
        <f t="shared" si="16"/>
        <v>1476165500.5370522</v>
      </c>
      <c r="H64" s="18"/>
    </row>
    <row r="65" spans="1:12">
      <c r="A65" s="14"/>
      <c r="B65" s="9"/>
      <c r="C65" s="9">
        <v>0</v>
      </c>
      <c r="D65" s="9"/>
      <c r="E65" s="9"/>
      <c r="F65" s="9"/>
      <c r="G65" s="9"/>
      <c r="H65" s="18"/>
    </row>
    <row r="66" spans="1:12">
      <c r="A66" s="7" t="s">
        <v>64</v>
      </c>
      <c r="B66" s="9">
        <v>0</v>
      </c>
      <c r="C66" s="9">
        <f>C67</f>
        <v>2770000000</v>
      </c>
      <c r="D66" s="9">
        <f t="shared" ref="D66:G66" si="25">D67</f>
        <v>2770000000</v>
      </c>
      <c r="E66" s="9">
        <f t="shared" si="25"/>
        <v>2770000000</v>
      </c>
      <c r="F66" s="9">
        <f t="shared" si="25"/>
        <v>2770000000</v>
      </c>
      <c r="G66" s="9">
        <f t="shared" si="25"/>
        <v>2770000000</v>
      </c>
      <c r="H66" s="18"/>
    </row>
    <row r="67" spans="1:12">
      <c r="A67" s="12" t="s">
        <v>65</v>
      </c>
      <c r="B67" s="9">
        <v>0</v>
      </c>
      <c r="C67" s="9">
        <v>2770000000</v>
      </c>
      <c r="D67" s="9">
        <f>B67+C67</f>
        <v>2770000000</v>
      </c>
      <c r="E67" s="9">
        <v>2770000000</v>
      </c>
      <c r="F67" s="9">
        <v>2770000000</v>
      </c>
      <c r="G67" s="9">
        <f t="shared" si="16"/>
        <v>2770000000</v>
      </c>
      <c r="H67" s="18"/>
    </row>
    <row r="68" spans="1:12">
      <c r="A68" s="10"/>
      <c r="B68" s="9"/>
      <c r="C68" s="9">
        <v>0</v>
      </c>
      <c r="D68" s="9"/>
      <c r="E68" s="9"/>
      <c r="F68" s="9"/>
      <c r="G68" s="9"/>
      <c r="H68" s="18"/>
    </row>
    <row r="69" spans="1:12">
      <c r="A69" s="7" t="s">
        <v>66</v>
      </c>
      <c r="B69" s="13">
        <f>B40+B64+B66</f>
        <v>64110488360.994156</v>
      </c>
      <c r="C69" s="13">
        <f>C40+C64+C66</f>
        <v>5724958759.30585</v>
      </c>
      <c r="D69" s="13">
        <f t="shared" ref="D69:E69" si="26">D40+D64+D66</f>
        <v>69835447120.300003</v>
      </c>
      <c r="E69" s="13">
        <f t="shared" si="26"/>
        <v>69835447120.300003</v>
      </c>
      <c r="F69" s="13">
        <f t="shared" ref="F69" si="27">F40+F64+F66</f>
        <v>69835447120.300003</v>
      </c>
      <c r="G69" s="13">
        <f t="shared" si="16"/>
        <v>5724958759.3058472</v>
      </c>
      <c r="H69" s="18"/>
    </row>
    <row r="70" spans="1:12">
      <c r="A70" s="14"/>
      <c r="B70" s="8"/>
      <c r="C70" s="9"/>
      <c r="D70" s="9"/>
      <c r="E70" s="9"/>
      <c r="F70" s="9"/>
      <c r="G70" s="9"/>
      <c r="H70" s="18"/>
    </row>
    <row r="71" spans="1:12">
      <c r="A71" s="7" t="s">
        <v>8</v>
      </c>
      <c r="B71" s="9"/>
      <c r="C71" s="9"/>
      <c r="D71" s="9"/>
      <c r="E71" s="9"/>
      <c r="F71" s="9"/>
      <c r="G71" s="9"/>
      <c r="H71" s="18"/>
    </row>
    <row r="72" spans="1:12" ht="13.5" customHeight="1">
      <c r="A72" s="16" t="s">
        <v>62</v>
      </c>
      <c r="B72" s="9">
        <f>B66</f>
        <v>0</v>
      </c>
      <c r="C72" s="9">
        <f t="shared" ref="C72:G72" si="28">C66</f>
        <v>2770000000</v>
      </c>
      <c r="D72" s="9">
        <f t="shared" si="28"/>
        <v>2770000000</v>
      </c>
      <c r="E72" s="9">
        <f t="shared" si="28"/>
        <v>2770000000</v>
      </c>
      <c r="F72" s="9">
        <f t="shared" si="28"/>
        <v>2770000000</v>
      </c>
      <c r="G72" s="9">
        <f t="shared" si="28"/>
        <v>2770000000</v>
      </c>
      <c r="H72" s="18"/>
    </row>
    <row r="73" spans="1:12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8"/>
    </row>
    <row r="74" spans="1:12">
      <c r="A74" s="17" t="s">
        <v>64</v>
      </c>
      <c r="B74" s="38">
        <f>B72+B73</f>
        <v>0</v>
      </c>
      <c r="C74" s="38">
        <f t="shared" ref="C74:G74" si="29">C72+C73</f>
        <v>2770000000</v>
      </c>
      <c r="D74" s="38">
        <f t="shared" si="29"/>
        <v>2770000000</v>
      </c>
      <c r="E74" s="38">
        <f t="shared" si="29"/>
        <v>2770000000</v>
      </c>
      <c r="F74" s="38">
        <f t="shared" si="29"/>
        <v>2770000000</v>
      </c>
      <c r="G74" s="38">
        <f t="shared" si="29"/>
        <v>2770000000</v>
      </c>
      <c r="H74" s="18"/>
    </row>
    <row r="75" spans="1:12">
      <c r="A75" s="20" t="s">
        <v>70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>
      <c r="B76" s="25"/>
      <c r="C76" s="25"/>
      <c r="D76" s="25"/>
      <c r="E76" s="25"/>
      <c r="F76" s="25"/>
      <c r="G76" s="25"/>
    </row>
    <row r="78" spans="1:12">
      <c r="A78" s="36" t="s">
        <v>74</v>
      </c>
      <c r="B78" s="36"/>
      <c r="C78" s="36"/>
      <c r="D78" s="36"/>
      <c r="E78" s="37" t="s">
        <v>71</v>
      </c>
      <c r="F78" s="37"/>
      <c r="G78" s="19"/>
      <c r="H78" s="19"/>
      <c r="I78" s="19"/>
    </row>
    <row r="79" spans="1:12">
      <c r="A79" s="39" t="s">
        <v>75</v>
      </c>
      <c r="B79" s="39"/>
      <c r="C79" s="36"/>
      <c r="D79" s="36"/>
      <c r="E79" s="36" t="s">
        <v>72</v>
      </c>
      <c r="F79" s="36"/>
      <c r="G79" s="19"/>
      <c r="H79" s="19"/>
      <c r="I79" s="19"/>
    </row>
    <row r="80" spans="1:12">
      <c r="A80" s="35"/>
      <c r="B80" s="35"/>
    </row>
    <row r="81" spans="2:7">
      <c r="B81" s="18"/>
      <c r="C81" s="18"/>
      <c r="D81" s="18"/>
      <c r="E81" s="18"/>
      <c r="F81" s="18"/>
      <c r="G81" s="18"/>
    </row>
  </sheetData>
  <mergeCells count="11">
    <mergeCell ref="A1:G1"/>
    <mergeCell ref="A2:G2"/>
    <mergeCell ref="A3:G3"/>
    <mergeCell ref="A4:G4"/>
    <mergeCell ref="A80:B80"/>
    <mergeCell ref="C78:D78"/>
    <mergeCell ref="E78:F78"/>
    <mergeCell ref="C79:D79"/>
    <mergeCell ref="E79:F79"/>
    <mergeCell ref="A78:B78"/>
    <mergeCell ref="A79:B7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Microsoft Office User</cp:lastModifiedBy>
  <cp:lastPrinted>2018-10-31T22:21:56Z</cp:lastPrinted>
  <dcterms:created xsi:type="dcterms:W3CDTF">2017-02-17T22:46:33Z</dcterms:created>
  <dcterms:modified xsi:type="dcterms:W3CDTF">2019-02-01T03:20:31Z</dcterms:modified>
</cp:coreProperties>
</file>