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2" windowWidth="20112" windowHeight="7992" tabRatio="775"/>
  </bookViews>
  <sheets>
    <sheet name="2018 Trimestre 4-Formato 2" sheetId="20" r:id="rId1"/>
  </sheets>
  <calcPr calcId="145621" concurrentCalc="0"/>
</workbook>
</file>

<file path=xl/calcChain.xml><?xml version="1.0" encoding="utf-8"?>
<calcChain xmlns="http://schemas.openxmlformats.org/spreadsheetml/2006/main">
  <c r="K7" i="20" l="1"/>
  <c r="G8" i="20"/>
  <c r="G7" i="20"/>
  <c r="G45" i="20"/>
  <c r="G24" i="20"/>
  <c r="G25" i="20"/>
  <c r="F8" i="20"/>
  <c r="F25" i="20"/>
  <c r="F24" i="20"/>
  <c r="F7" i="20"/>
  <c r="F45" i="20"/>
  <c r="J7" i="20"/>
  <c r="J45" i="20"/>
  <c r="K8" i="20"/>
  <c r="J8" i="20"/>
  <c r="H8" i="20"/>
  <c r="I55" i="20"/>
  <c r="I53" i="20"/>
  <c r="I56" i="20"/>
  <c r="I54" i="20"/>
  <c r="K9" i="20"/>
  <c r="L9" i="20"/>
  <c r="J9" i="20"/>
  <c r="I9" i="20"/>
  <c r="H9" i="20"/>
  <c r="G9" i="20"/>
  <c r="F9" i="20"/>
  <c r="L25" i="20"/>
  <c r="J25" i="20"/>
  <c r="K40" i="20"/>
  <c r="J40" i="20"/>
  <c r="H40" i="20"/>
  <c r="F40" i="20"/>
  <c r="H25" i="20"/>
  <c r="J24" i="20"/>
  <c r="K25" i="20"/>
  <c r="L42" i="20"/>
  <c r="K42" i="20"/>
  <c r="K24" i="20"/>
  <c r="I42" i="20"/>
  <c r="H42" i="20"/>
  <c r="H24" i="20"/>
  <c r="G42" i="20"/>
  <c r="F42" i="20"/>
  <c r="L40" i="20"/>
  <c r="I40" i="20"/>
  <c r="G40" i="20"/>
  <c r="I25" i="20"/>
  <c r="L22" i="20"/>
  <c r="K22" i="20"/>
  <c r="J22" i="20"/>
  <c r="I22" i="20"/>
  <c r="H22" i="20"/>
  <c r="G22" i="20"/>
  <c r="F22" i="20"/>
  <c r="L20" i="20"/>
  <c r="K20" i="20"/>
  <c r="J20" i="20"/>
  <c r="I20" i="20"/>
  <c r="H20" i="20"/>
  <c r="F20" i="20"/>
  <c r="L24" i="20"/>
  <c r="L8" i="20"/>
  <c r="I8" i="20"/>
  <c r="I24" i="20"/>
  <c r="I7" i="20"/>
  <c r="I45" i="20"/>
  <c r="L7" i="20"/>
  <c r="L45" i="20"/>
  <c r="K45" i="20"/>
  <c r="H7" i="20"/>
  <c r="H45" i="20"/>
</calcChain>
</file>

<file path=xl/sharedStrings.xml><?xml version="1.0" encoding="utf-8"?>
<sst xmlns="http://schemas.openxmlformats.org/spreadsheetml/2006/main" count="120" uniqueCount="82">
  <si>
    <t>Informe Analítico de la Deuda Pública y Otros Pasivos - LDF</t>
  </si>
  <si>
    <t>(PESOS)</t>
  </si>
  <si>
    <t>1. Deuda Pública (1=A+B)</t>
  </si>
  <si>
    <t>A. Corto Plazo (A=a1+a2+a3)</t>
  </si>
  <si>
    <t>a3) Arrendamientos Financieros</t>
  </si>
  <si>
    <t>B. Largo Plazo (B=b1+b2+b3)</t>
  </si>
  <si>
    <t xml:space="preserve">Denominación de la Deuda Pública y Otros Pasivos (c) </t>
  </si>
  <si>
    <t>Formato 2  Informe Analítico de la Deuda Pública y Otros Pasivos - LDF</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</si>
  <si>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</si>
  <si>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</si>
  <si>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</si>
  <si>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</si>
  <si>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</si>
  <si>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</si>
  <si>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b3) Arrendamientos Financieros</t>
  </si>
  <si>
    <t>2. Otros Pasivos</t>
  </si>
  <si>
    <t>3. Total de la Deuda Pública y Otros Pasivos
(3=1+2)</t>
  </si>
  <si>
    <t>4. Deuda Contingente * (informativo)</t>
  </si>
  <si>
    <t>5. Valor de Instrumentos Bono Cupón Cero ** (Informativo)</t>
  </si>
  <si>
    <t>*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</si>
  <si>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Monto
Contratado (l)</t>
  </si>
  <si>
    <t>Tasa de Interés
(n)</t>
  </si>
  <si>
    <t>Comisiones y
Costos
Relacionados (o)</t>
  </si>
  <si>
    <t>Tasa Efectiva
(p)</t>
  </si>
  <si>
    <t>Gobierno del Estado de Chihuahua</t>
  </si>
  <si>
    <t>a1) Instituciones de Crédito</t>
  </si>
  <si>
    <t>a2) Títulos y Valores</t>
  </si>
  <si>
    <t>b1) Instituciones de Crédito</t>
  </si>
  <si>
    <t>b2) Títulos y Valores</t>
  </si>
  <si>
    <t>HSBC</t>
  </si>
  <si>
    <t>Obligaciones a Corto Plazo (k)</t>
  </si>
  <si>
    <t>B.</t>
  </si>
  <si>
    <t>A.</t>
  </si>
  <si>
    <t>C.</t>
  </si>
  <si>
    <t>D.</t>
  </si>
  <si>
    <t>E.</t>
  </si>
  <si>
    <t>Multiva</t>
  </si>
  <si>
    <t>INTERACCIONES</t>
  </si>
  <si>
    <t>***Las Emisiones bursátiles emitidas por Fideicomisos Carreteros y  creditos bancarios respaldados por cuotas de PEAJE, no tienen recurso en contra del Estado, es decir, sólo son pagadas y garantizadas con recursos provenientes de flujos carreteros, el comportamiento del saldo, comparado con el ejercicio anterior, es debido a la actualización del INPC ya que una parte se emitió en UDIS,  el saldo es actualizado después de la fecha de pago de cada cupón.</t>
  </si>
  <si>
    <t>** Se refiere al valor del Bono Cupón Cero que respalda el pago de los créditos asociados al mismo (Activo). El pago de comisiones corresponde a la custodia y administración de valores del Cupón.</t>
  </si>
  <si>
    <t>Emision Bursatil ISN</t>
  </si>
  <si>
    <t>****</t>
  </si>
  <si>
    <t>***</t>
  </si>
  <si>
    <t>Emision Bursatil PEAJE</t>
  </si>
  <si>
    <t>**** Deuda contratada por la Comision Estatal de Vivienda, Suelo e Infraestructura el servicio de la Deuda es pagada con ingresos propios del organismo, el Estado solo es Deudor Solidario.</t>
  </si>
  <si>
    <t>TIIE + 0.44%</t>
  </si>
  <si>
    <t>Interacciones</t>
  </si>
  <si>
    <t>Santander</t>
  </si>
  <si>
    <t>Banobras</t>
  </si>
  <si>
    <t>Plazo Pactado (m)</t>
  </si>
  <si>
    <r>
      <t>BBVA Bancomer</t>
    </r>
    <r>
      <rPr>
        <sz val="8"/>
        <color indexed="8"/>
        <rFont val="Calibri"/>
        <family val="2"/>
        <scheme val="minor"/>
      </rPr>
      <t xml:space="preserve"> 1,716 MDP</t>
    </r>
  </si>
  <si>
    <r>
      <t xml:space="preserve">BBVA Bancomer </t>
    </r>
    <r>
      <rPr>
        <sz val="8"/>
        <color indexed="8"/>
        <rFont val="Calibri"/>
        <family val="2"/>
        <scheme val="minor"/>
      </rPr>
      <t>2,028 MDP</t>
    </r>
  </si>
  <si>
    <r>
      <t xml:space="preserve">BBVA Bancomer </t>
    </r>
    <r>
      <rPr>
        <sz val="8"/>
        <color indexed="8"/>
        <rFont val="Calibri"/>
        <family val="2"/>
        <scheme val="minor"/>
      </rPr>
      <t>1,380 MDP</t>
    </r>
  </si>
  <si>
    <r>
      <t>Banorte</t>
    </r>
    <r>
      <rPr>
        <sz val="8"/>
        <color indexed="8"/>
        <rFont val="Calibri"/>
        <family val="2"/>
        <scheme val="minor"/>
      </rPr>
      <t xml:space="preserve"> 1,995 MDP</t>
    </r>
  </si>
  <si>
    <r>
      <t xml:space="preserve">Banorte </t>
    </r>
    <r>
      <rPr>
        <sz val="8"/>
        <color indexed="8"/>
        <rFont val="Calibri"/>
        <family val="2"/>
        <scheme val="minor"/>
      </rPr>
      <t>1,320 MSP</t>
    </r>
  </si>
  <si>
    <r>
      <t xml:space="preserve">Inbursa </t>
    </r>
    <r>
      <rPr>
        <sz val="8"/>
        <color indexed="8"/>
        <rFont val="Calibri"/>
        <family val="2"/>
        <scheme val="minor"/>
      </rPr>
      <t>5,000 MDP</t>
    </r>
  </si>
  <si>
    <r>
      <t>Inbursa</t>
    </r>
    <r>
      <rPr>
        <sz val="8"/>
        <color indexed="8"/>
        <rFont val="Calibri"/>
        <family val="2"/>
        <scheme val="minor"/>
      </rPr>
      <t xml:space="preserve"> 1,160 MDP</t>
    </r>
  </si>
  <si>
    <t>Saldo al 31 de diciembre de 2017 (d)</t>
  </si>
  <si>
    <t>Refinanciamiento</t>
  </si>
  <si>
    <t>Crédito Sindicado BBVA Bancomer</t>
  </si>
  <si>
    <t>*****</t>
  </si>
  <si>
    <t xml:space="preserve"> </t>
  </si>
  <si>
    <t xml:space="preserve">/Refinanciamiento de diez créditos bancarios con la autorización de congreso a través del decreto LXV/AUOBF/0390/2017 I P.O., creando el crédito sindicado integrado por seis instituciones financieras, siendo BBVA Bancomer el banco agente. </t>
  </si>
  <si>
    <t>BBVA Bancomer</t>
  </si>
  <si>
    <t>Banorte</t>
  </si>
  <si>
    <t xml:space="preserve">Interacciones </t>
  </si>
  <si>
    <t xml:space="preserve">Inbursa </t>
  </si>
  <si>
    <t>TIIE + 0.40%</t>
  </si>
  <si>
    <t>TIIE + 0.80%</t>
  </si>
  <si>
    <t>TIIE + 0.90%</t>
  </si>
  <si>
    <t>Del 1 de enero al 31 de diciembre de 2018</t>
  </si>
  <si>
    <t>Bansi</t>
  </si>
  <si>
    <t>Banobras 1020</t>
  </si>
  <si>
    <t>F.</t>
  </si>
  <si>
    <t>G.</t>
  </si>
  <si>
    <t>H.</t>
  </si>
  <si>
    <t>I.</t>
  </si>
  <si>
    <t>TIIE + 0.70%</t>
  </si>
  <si>
    <t>TIIE + 0.75%</t>
  </si>
  <si>
    <t>TIIE + 1.60%</t>
  </si>
  <si>
    <t>TIIE + 2.25%</t>
  </si>
  <si>
    <t>***** Refinanciamiento del crédito de 6,000 MDP que anteriormente se tenía con Inbursa, mejorando el Banco Interacciones la sobretasa de interés, al amparo del Artículo 23 de la Ley de Disciplina Financiera de las Entidades Federativas y los Municipios. Así mismo se reclasificó de Deuda contingente a deuda directa por recomendación de la ASF a partir de enero 2018, cabe destacar que el pago del servicio de la deuda está garantizado con los remanentes de los ingresos carreteros de las emisiones bursátiles de peaje, por lo que no implica desembolso de flujo para el Estado.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</si>
</sst>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 #,##0_-;_-* &quot;-&quot;??_-;_-@_-"/>
    <numFmt numFmtId="165" formatCode="_-&quot;$&quot;* #,##0_-;\-&quot;$&quot;* #,##0_-;_-&quot;$&quot;* &quot;-&quot;??_-;_-@_-"/>
  </numFmts>
  <fonts count="21" x14ac:knownFonts="1">
    <font>
      <sz val="11"/>
      <color theme="1"/>
      <name val="Calibri"/>
      <family val="2"/>
      <scheme val="minor"/>
    </font>
    <font>
      <sz val="10"/>
      <name val="Times New Roman"/>
      <family val="1"/>
      <charset val="204"/>
    </font>
    <font>
      <sz val="10"/>
      <color indexed="8"/>
      <name val="Calibri"/>
      <family val="2"/>
      <scheme val="minor"/>
    </font>
    <font>
      <b/>
      <sz val="10"/>
      <color indexed="8"/>
      <name val="Calibri"/>
      <family val="2"/>
      <scheme val="minor"/>
    </font>
    <font>
      <b/>
      <i/>
      <sz val="12"/>
      <color theme="1"/>
      <name val="Calibri"/>
      <family val="2"/>
      <scheme val="minor"/>
    </font>
    <font>
      <sz val="10"/>
      <color theme="1"/>
      <name val="Calibri"/>
      <family val="2"/>
      <scheme val="minor"/>
    </font>
    <font>
      <sz val="11"/>
      <color theme="1"/>
      <name val="Calibri"/>
      <family val="2"/>
      <scheme val="minor"/>
    </font>
    <font>
      <b/>
      <sz val="12"/>
      <color indexed="8"/>
      <name val="Calibri"/>
      <family val="2"/>
      <scheme val="minor"/>
    </font>
    <font>
      <b/>
      <sz val="14"/>
      <color indexed="8"/>
      <name val="Calibri"/>
      <family val="2"/>
      <scheme val="minor"/>
    </font>
    <font>
      <b/>
      <sz val="13"/>
      <color indexed="8"/>
      <name val="Calibri"/>
      <family val="2"/>
      <scheme val="minor"/>
    </font>
    <font>
      <b/>
      <i/>
      <sz val="14"/>
      <color theme="1"/>
      <name val="Calibri"/>
      <family val="2"/>
      <scheme val="minor"/>
    </font>
    <font>
      <sz val="10"/>
      <name val="Arial"/>
      <family val="2"/>
    </font>
    <font>
      <sz val="11"/>
      <color indexed="8"/>
      <name val="Calibri"/>
      <family val="2"/>
    </font>
    <font>
      <sz val="9"/>
      <color theme="1"/>
      <name val="Calibri"/>
      <family val="2"/>
      <scheme val="minor"/>
    </font>
    <font>
      <b/>
      <sz val="10"/>
      <color theme="0"/>
      <name val="Calibri"/>
      <family val="2"/>
      <scheme val="minor"/>
    </font>
    <font>
      <b/>
      <i/>
      <sz val="9"/>
      <color theme="1"/>
      <name val="Arial"/>
      <family val="2"/>
    </font>
    <font>
      <sz val="8"/>
      <color indexed="8"/>
      <name val="Calibri"/>
      <family val="2"/>
      <scheme val="minor"/>
    </font>
    <font>
      <b/>
      <sz val="10"/>
      <color theme="1"/>
      <name val="Calibri"/>
      <family val="2"/>
      <scheme val="minor"/>
    </font>
    <font>
      <sz val="10"/>
      <color theme="0"/>
      <name val="Calibri"/>
      <family val="2"/>
      <scheme val="minor"/>
    </font>
    <font>
      <sz val="10"/>
      <name val="Calibri"/>
      <family val="2"/>
      <scheme val="minor"/>
    </font>
    <font>
      <b/>
      <sz val="10"/>
      <name val="Calibri"/>
      <family val="2"/>
      <scheme val="minor"/>
    </font>
  </fonts>
  <fills count="3">
    <fill>
      <patternFill patternType="none"/>
    </fill>
    <fill>
      <patternFill patternType="gray125"/>
    </fill>
    <fill>
      <patternFill patternType="solid">
        <fgColor theme="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11" fillId="0" borderId="0"/>
    <xf numFmtId="44" fontId="12" fillId="0" borderId="0" applyFont="0" applyFill="0" applyBorder="0" applyAlignment="0" applyProtection="0"/>
  </cellStyleXfs>
  <cellXfs count="97">
    <xf numFmtId="0" fontId="0" fillId="0" borderId="0" xfId="0"/>
    <xf numFmtId="0" fontId="0" fillId="0" borderId="0" xfId="0" applyFont="1"/>
    <xf numFmtId="0" fontId="4" fillId="0" borderId="0" xfId="0" applyFont="1" applyAlignment="1">
      <alignment vertical="center"/>
    </xf>
    <xf numFmtId="0" fontId="0" fillId="0" borderId="0" xfId="0" applyAlignment="1"/>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Fill="1" applyBorder="1" applyAlignment="1">
      <alignment vertical="center"/>
    </xf>
    <xf numFmtId="164" fontId="0" fillId="0" borderId="0" xfId="1" applyNumberFormat="1" applyFont="1" applyBorder="1"/>
    <xf numFmtId="0" fontId="4" fillId="0" borderId="0" xfId="0" applyFont="1" applyBorder="1" applyAlignment="1">
      <alignment vertical="center"/>
    </xf>
    <xf numFmtId="0" fontId="10" fillId="0" borderId="0" xfId="0" applyFont="1" applyBorder="1" applyAlignment="1">
      <alignment vertical="center"/>
    </xf>
    <xf numFmtId="0" fontId="2" fillId="0" borderId="0" xfId="0" applyFont="1" applyFill="1" applyBorder="1" applyAlignment="1">
      <alignment horizontal="right" vertical="center"/>
    </xf>
    <xf numFmtId="0" fontId="2" fillId="0" borderId="11" xfId="0" applyFont="1" applyFill="1" applyBorder="1" applyAlignment="1">
      <alignment vertical="center"/>
    </xf>
    <xf numFmtId="0" fontId="2" fillId="0" borderId="0" xfId="0" applyFont="1" applyFill="1" applyBorder="1" applyAlignment="1">
      <alignment horizontal="left" vertical="center"/>
    </xf>
    <xf numFmtId="0" fontId="0" fillId="0" borderId="0" xfId="0" applyFill="1"/>
    <xf numFmtId="164" fontId="1" fillId="0" borderId="0" xfId="1" applyNumberFormat="1" applyFont="1" applyFill="1" applyBorder="1" applyAlignment="1">
      <alignment vertical="top" wrapText="1"/>
    </xf>
    <xf numFmtId="0" fontId="0" fillId="0" borderId="0" xfId="0"/>
    <xf numFmtId="164" fontId="0" fillId="0" borderId="0" xfId="0" applyNumberFormat="1"/>
    <xf numFmtId="0" fontId="5" fillId="0" borderId="0" xfId="0" applyFont="1" applyAlignment="1">
      <alignment vertical="top"/>
    </xf>
    <xf numFmtId="0" fontId="3" fillId="0" borderId="3" xfId="0" applyFont="1" applyFill="1" applyBorder="1" applyAlignment="1">
      <alignment vertical="center"/>
    </xf>
    <xf numFmtId="0" fontId="3" fillId="0" borderId="4" xfId="0" applyFont="1" applyFill="1" applyBorder="1" applyAlignment="1">
      <alignment vertical="center"/>
    </xf>
    <xf numFmtId="164" fontId="3" fillId="0" borderId="4" xfId="1" applyNumberFormat="1" applyFont="1" applyFill="1" applyBorder="1" applyAlignment="1">
      <alignment vertical="center"/>
    </xf>
    <xf numFmtId="164" fontId="3" fillId="0" borderId="5" xfId="1"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vertical="center"/>
    </xf>
    <xf numFmtId="164" fontId="3" fillId="0" borderId="0" xfId="1" applyNumberFormat="1" applyFont="1" applyFill="1" applyBorder="1" applyAlignment="1">
      <alignment vertical="center"/>
    </xf>
    <xf numFmtId="164" fontId="3" fillId="0" borderId="12" xfId="1" applyNumberFormat="1"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164" fontId="3" fillId="0" borderId="9" xfId="1" applyNumberFormat="1" applyFont="1" applyFill="1" applyBorder="1" applyAlignment="1">
      <alignment vertical="center"/>
    </xf>
    <xf numFmtId="164" fontId="3" fillId="0" borderId="10" xfId="1" applyNumberFormat="1" applyFont="1" applyFill="1" applyBorder="1" applyAlignment="1">
      <alignment vertical="center"/>
    </xf>
    <xf numFmtId="0" fontId="2" fillId="0" borderId="6"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horizontal="right" vertical="center"/>
    </xf>
    <xf numFmtId="0" fontId="5" fillId="0" borderId="0" xfId="0" applyFont="1" applyAlignment="1">
      <alignment vertical="center" wrapText="1"/>
    </xf>
    <xf numFmtId="165" fontId="3" fillId="0" borderId="9" xfId="2" applyNumberFormat="1" applyFont="1" applyFill="1" applyBorder="1" applyAlignment="1">
      <alignment vertical="center"/>
    </xf>
    <xf numFmtId="164" fontId="5" fillId="0" borderId="0" xfId="0" applyNumberFormat="1" applyFont="1" applyAlignment="1">
      <alignment vertical="center" wrapText="1"/>
    </xf>
    <xf numFmtId="0" fontId="5" fillId="0" borderId="0" xfId="0" applyFont="1" applyAlignment="1">
      <alignment vertical="center"/>
    </xf>
    <xf numFmtId="3" fontId="15" fillId="0" borderId="0" xfId="0" applyNumberFormat="1" applyFont="1" applyAlignment="1">
      <alignment horizontal="right" vertical="center"/>
    </xf>
    <xf numFmtId="0" fontId="3" fillId="0" borderId="0" xfId="0" applyFont="1" applyFill="1" applyBorder="1" applyAlignment="1">
      <alignment horizontal="right" vertical="center"/>
    </xf>
    <xf numFmtId="0" fontId="2" fillId="0" borderId="0" xfId="0" applyFont="1" applyFill="1" applyBorder="1" applyAlignment="1">
      <alignment horizontal="center" vertical="center"/>
    </xf>
    <xf numFmtId="164" fontId="17" fillId="0" borderId="0" xfId="1" applyNumberFormat="1" applyFont="1" applyFill="1" applyBorder="1"/>
    <xf numFmtId="164" fontId="5" fillId="0" borderId="10" xfId="1" applyNumberFormat="1" applyFont="1" applyFill="1" applyBorder="1"/>
    <xf numFmtId="0" fontId="5" fillId="0" borderId="0" xfId="0" applyFont="1" applyFill="1" applyBorder="1" applyAlignment="1"/>
    <xf numFmtId="164" fontId="5" fillId="0" borderId="12" xfId="1" applyNumberFormat="1" applyFont="1" applyFill="1" applyBorder="1"/>
    <xf numFmtId="164" fontId="5" fillId="0" borderId="0" xfId="1" applyNumberFormat="1" applyFont="1" applyFill="1" applyBorder="1"/>
    <xf numFmtId="0" fontId="5" fillId="0" borderId="0" xfId="0" applyFont="1" applyFill="1" applyBorder="1"/>
    <xf numFmtId="0" fontId="18" fillId="0" borderId="0" xfId="0" applyFont="1" applyFill="1" applyBorder="1"/>
    <xf numFmtId="0" fontId="5" fillId="0" borderId="0" xfId="0" applyFont="1" applyFill="1" applyAlignment="1">
      <alignment horizontal="right"/>
    </xf>
    <xf numFmtId="164" fontId="19" fillId="0" borderId="0" xfId="1" applyNumberFormat="1" applyFont="1" applyFill="1" applyBorder="1"/>
    <xf numFmtId="0" fontId="5" fillId="0" borderId="11" xfId="0" applyFont="1" applyFill="1" applyBorder="1"/>
    <xf numFmtId="0" fontId="5" fillId="0" borderId="0" xfId="0" applyFont="1" applyFill="1"/>
    <xf numFmtId="164" fontId="5" fillId="0" borderId="0" xfId="1" applyNumberFormat="1" applyFont="1" applyFill="1"/>
    <xf numFmtId="0" fontId="5" fillId="0" borderId="7" xfId="0" applyFont="1" applyFill="1" applyBorder="1"/>
    <xf numFmtId="0" fontId="18" fillId="0" borderId="0" xfId="0" applyFont="1" applyFill="1" applyBorder="1" applyAlignment="1">
      <alignment vertical="center"/>
    </xf>
    <xf numFmtId="0" fontId="5" fillId="0" borderId="6" xfId="0" applyFont="1" applyFill="1" applyBorder="1" applyAlignment="1">
      <alignment horizontal="center" vertical="center"/>
    </xf>
    <xf numFmtId="0" fontId="2" fillId="0" borderId="2" xfId="0" applyFont="1" applyFill="1" applyBorder="1" applyAlignment="1">
      <alignment horizontal="left" vertical="center"/>
    </xf>
    <xf numFmtId="164" fontId="5" fillId="0" borderId="2" xfId="1" applyNumberFormat="1" applyFont="1" applyFill="1" applyBorder="1" applyAlignment="1">
      <alignment horizontal="center" vertical="center"/>
    </xf>
    <xf numFmtId="0" fontId="5" fillId="0" borderId="2" xfId="0" applyFont="1" applyFill="1" applyBorder="1" applyAlignment="1">
      <alignment horizontal="center" vertical="center"/>
    </xf>
    <xf numFmtId="164" fontId="5" fillId="0" borderId="2" xfId="1" applyNumberFormat="1" applyFont="1" applyFill="1" applyBorder="1" applyAlignment="1">
      <alignment horizontal="left" vertical="center" wrapText="1"/>
    </xf>
    <xf numFmtId="10" fontId="5" fillId="0" borderId="7" xfId="3" applyNumberFormat="1" applyFont="1" applyFill="1" applyBorder="1" applyAlignment="1">
      <alignment horizontal="center" vertical="center"/>
    </xf>
    <xf numFmtId="0" fontId="5" fillId="0" borderId="11" xfId="0" applyFont="1" applyFill="1" applyBorder="1" applyAlignment="1"/>
    <xf numFmtId="164" fontId="5" fillId="0" borderId="2" xfId="1" applyNumberFormat="1" applyFont="1" applyFill="1" applyBorder="1"/>
    <xf numFmtId="164" fontId="5" fillId="0" borderId="7" xfId="1" applyNumberFormat="1" applyFont="1" applyFill="1" applyBorder="1"/>
    <xf numFmtId="0" fontId="18" fillId="0" borderId="0" xfId="0" applyFont="1" applyFill="1"/>
    <xf numFmtId="164" fontId="5" fillId="0" borderId="0" xfId="1" applyNumberFormat="1" applyFont="1" applyBorder="1"/>
    <xf numFmtId="164" fontId="5" fillId="0" borderId="12" xfId="1" applyNumberFormat="1" applyFont="1" applyFill="1" applyBorder="1" applyAlignment="1">
      <alignment horizontal="center"/>
    </xf>
    <xf numFmtId="43" fontId="5" fillId="0" borderId="0" xfId="1" applyFont="1" applyFill="1" applyBorder="1"/>
    <xf numFmtId="0" fontId="14" fillId="2" borderId="5" xfId="0" applyFont="1" applyFill="1" applyBorder="1" applyAlignment="1">
      <alignment horizontal="center" vertical="center" wrapText="1"/>
    </xf>
    <xf numFmtId="0" fontId="0" fillId="0" borderId="0" xfId="0"/>
    <xf numFmtId="0" fontId="3" fillId="0" borderId="0" xfId="0" applyFont="1" applyFill="1" applyBorder="1" applyAlignment="1">
      <alignment horizontal="left" vertical="center"/>
    </xf>
    <xf numFmtId="164" fontId="20" fillId="0" borderId="0" xfId="1" applyNumberFormat="1" applyFont="1" applyFill="1" applyBorder="1" applyAlignment="1">
      <alignment vertical="top" wrapText="1"/>
    </xf>
    <xf numFmtId="164" fontId="5" fillId="0" borderId="0" xfId="1" applyNumberFormat="1" applyFont="1" applyFill="1" applyBorder="1" applyAlignment="1">
      <alignment horizontal="center"/>
    </xf>
    <xf numFmtId="0" fontId="13" fillId="0" borderId="0" xfId="0" applyFont="1" applyFill="1" applyBorder="1"/>
    <xf numFmtId="0" fontId="5" fillId="0" borderId="0" xfId="0" applyFont="1" applyFill="1" applyBorder="1" applyAlignment="1">
      <alignment horizontal="right"/>
    </xf>
    <xf numFmtId="164" fontId="17" fillId="0" borderId="12" xfId="1" applyNumberFormat="1" applyFont="1" applyFill="1" applyBorder="1"/>
    <xf numFmtId="0" fontId="5" fillId="0" borderId="0" xfId="0" applyFont="1" applyAlignment="1">
      <alignment horizontal="left" vertical="top" wrapText="1"/>
    </xf>
    <xf numFmtId="165" fontId="3" fillId="0" borderId="5" xfId="2" applyNumberFormat="1" applyFont="1" applyFill="1" applyBorder="1" applyAlignment="1">
      <alignment vertical="center"/>
    </xf>
    <xf numFmtId="164" fontId="0" fillId="0" borderId="0" xfId="0" applyNumberFormat="1" applyFill="1"/>
    <xf numFmtId="0" fontId="5" fillId="0" borderId="0" xfId="0" applyFont="1" applyFill="1" applyBorder="1" applyAlignment="1">
      <alignment horizontal="center" vertical="center"/>
    </xf>
    <xf numFmtId="164" fontId="5" fillId="0" borderId="0" xfId="1" applyNumberFormat="1" applyFont="1" applyFill="1" applyBorder="1" applyAlignment="1">
      <alignment horizontal="center" vertical="center"/>
    </xf>
    <xf numFmtId="164" fontId="5" fillId="0" borderId="0" xfId="1" applyNumberFormat="1" applyFont="1" applyFill="1" applyBorder="1" applyAlignment="1">
      <alignment horizontal="left" vertical="center" wrapText="1"/>
    </xf>
    <xf numFmtId="10" fontId="5" fillId="0" borderId="0" xfId="3" applyNumberFormat="1" applyFont="1" applyFill="1" applyBorder="1" applyAlignment="1">
      <alignment horizontal="center" vertical="center"/>
    </xf>
    <xf numFmtId="164" fontId="5" fillId="0" borderId="10" xfId="1" applyNumberFormat="1" applyFont="1" applyFill="1" applyBorder="1" applyAlignment="1">
      <alignment horizontal="center" vertical="center"/>
    </xf>
    <xf numFmtId="164" fontId="5" fillId="0" borderId="12" xfId="1" applyNumberFormat="1"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8" fillId="0" borderId="0" xfId="0" applyFont="1" applyFill="1" applyBorder="1" applyAlignment="1">
      <alignment horizontal="center" vertical="top"/>
    </xf>
    <xf numFmtId="0" fontId="9" fillId="0" borderId="0" xfId="0" applyFont="1" applyFill="1" applyBorder="1" applyAlignment="1">
      <alignment horizontal="center" vertical="top"/>
    </xf>
    <xf numFmtId="0" fontId="7" fillId="0" borderId="0" xfId="0" applyFont="1" applyFill="1" applyBorder="1" applyAlignment="1">
      <alignment horizontal="center" vertical="top"/>
    </xf>
    <xf numFmtId="0" fontId="3" fillId="0" borderId="0" xfId="0" applyFont="1" applyFill="1" applyBorder="1" applyAlignment="1">
      <alignment horizontal="center" vertical="top"/>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Fill="1" applyAlignment="1">
      <alignment horizontal="left" vertical="top" wrapText="1"/>
    </xf>
  </cellXfs>
  <cellStyles count="6">
    <cellStyle name="Millares" xfId="1" builtinId="3"/>
    <cellStyle name="Moneda" xfId="2" builtinId="4"/>
    <cellStyle name="Moneda 2" xfId="5"/>
    <cellStyle name="Normal" xfId="0" builtinId="0"/>
    <cellStyle name="Normal 3" xfId="4"/>
    <cellStyle name="Porcentaje" xfId="3" builtinId="5"/>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U83"/>
  <sheetViews>
    <sheetView showGridLines="0" tabSelected="1" topLeftCell="A31" zoomScale="86" zoomScaleNormal="86" workbookViewId="0">
      <selection activeCell="K47" sqref="K47"/>
    </sheetView>
  </sheetViews>
  <sheetFormatPr baseColWidth="10" defaultColWidth="11.44140625" defaultRowHeight="14.4" outlineLevelRow="1" x14ac:dyDescent="0.3"/>
  <cols>
    <col min="1" max="1" width="3.77734375" style="15" customWidth="1"/>
    <col min="2" max="2" width="3.44140625" style="15" customWidth="1"/>
    <col min="3" max="3" width="2.6640625" style="15" customWidth="1"/>
    <col min="4" max="4" width="4.109375" style="15" customWidth="1"/>
    <col min="5" max="5" width="31.33203125" style="15" customWidth="1"/>
    <col min="6" max="6" width="18.109375" style="15" bestFit="1" customWidth="1"/>
    <col min="7" max="7" width="15.6640625" style="15" bestFit="1" customWidth="1"/>
    <col min="8" max="8" width="15.33203125" style="15" customWidth="1"/>
    <col min="9" max="9" width="16" style="15" bestFit="1" customWidth="1"/>
    <col min="10" max="10" width="17.33203125" style="15" bestFit="1" customWidth="1"/>
    <col min="11" max="11" width="17.33203125" style="15" customWidth="1"/>
    <col min="12" max="12" width="16.6640625" style="15" customWidth="1"/>
    <col min="13" max="13" width="4.5546875" style="15" customWidth="1"/>
    <col min="14" max="14" width="12.33203125" style="15" bestFit="1" customWidth="1"/>
    <col min="15" max="16" width="14.6640625" style="15" bestFit="1" customWidth="1"/>
    <col min="17" max="16384" width="11.44140625" style="15"/>
  </cols>
  <sheetData>
    <row r="1" spans="1:12" s="2" customFormat="1" ht="18" x14ac:dyDescent="0.3">
      <c r="A1" s="9" t="s">
        <v>7</v>
      </c>
      <c r="B1" s="8"/>
      <c r="C1" s="8"/>
      <c r="D1" s="8"/>
      <c r="E1" s="8"/>
      <c r="F1" s="8"/>
      <c r="G1" s="8"/>
      <c r="H1" s="8"/>
      <c r="I1" s="8"/>
      <c r="J1" s="8"/>
      <c r="K1" s="8"/>
      <c r="L1" s="8"/>
    </row>
    <row r="2" spans="1:12" s="1" customFormat="1" ht="18.75" x14ac:dyDescent="0.25">
      <c r="B2" s="88" t="s">
        <v>24</v>
      </c>
      <c r="C2" s="88"/>
      <c r="D2" s="88"/>
      <c r="E2" s="88"/>
      <c r="F2" s="88"/>
      <c r="G2" s="88"/>
      <c r="H2" s="88"/>
      <c r="I2" s="88"/>
      <c r="J2" s="88"/>
      <c r="K2" s="88"/>
      <c r="L2" s="88"/>
    </row>
    <row r="3" spans="1:12" s="1" customFormat="1" ht="17.399999999999999" x14ac:dyDescent="0.3">
      <c r="B3" s="89" t="s">
        <v>0</v>
      </c>
      <c r="C3" s="89"/>
      <c r="D3" s="89"/>
      <c r="E3" s="89"/>
      <c r="F3" s="89"/>
      <c r="G3" s="89"/>
      <c r="H3" s="89"/>
      <c r="I3" s="89"/>
      <c r="J3" s="89"/>
      <c r="K3" s="89"/>
      <c r="L3" s="89"/>
    </row>
    <row r="4" spans="1:12" s="1" customFormat="1" ht="15.75" x14ac:dyDescent="0.25">
      <c r="B4" s="90" t="s">
        <v>70</v>
      </c>
      <c r="C4" s="90"/>
      <c r="D4" s="90"/>
      <c r="E4" s="90"/>
      <c r="F4" s="90"/>
      <c r="G4" s="90"/>
      <c r="H4" s="90"/>
      <c r="I4" s="90"/>
      <c r="J4" s="90"/>
      <c r="K4" s="90"/>
      <c r="L4" s="90"/>
    </row>
    <row r="5" spans="1:12" s="1" customFormat="1" x14ac:dyDescent="0.3">
      <c r="B5" s="91" t="s">
        <v>1</v>
      </c>
      <c r="C5" s="91"/>
      <c r="D5" s="91"/>
      <c r="E5" s="91"/>
      <c r="F5" s="91"/>
      <c r="G5" s="91"/>
      <c r="H5" s="91"/>
      <c r="I5" s="91"/>
      <c r="J5" s="91"/>
      <c r="K5" s="91"/>
      <c r="L5" s="91"/>
    </row>
    <row r="6" spans="1:12" ht="69.599999999999994" customHeight="1" x14ac:dyDescent="0.3">
      <c r="B6" s="92" t="s">
        <v>6</v>
      </c>
      <c r="C6" s="93"/>
      <c r="D6" s="93"/>
      <c r="E6" s="93"/>
      <c r="F6" s="68" t="s">
        <v>57</v>
      </c>
      <c r="G6" s="68" t="s">
        <v>8</v>
      </c>
      <c r="H6" s="68" t="s">
        <v>9</v>
      </c>
      <c r="I6" s="68" t="s">
        <v>10</v>
      </c>
      <c r="J6" s="68" t="s">
        <v>11</v>
      </c>
      <c r="K6" s="68" t="s">
        <v>12</v>
      </c>
      <c r="L6" s="68" t="s">
        <v>13</v>
      </c>
    </row>
    <row r="7" spans="1:12" x14ac:dyDescent="0.3">
      <c r="B7" s="18" t="s">
        <v>2</v>
      </c>
      <c r="C7" s="19"/>
      <c r="D7" s="19"/>
      <c r="E7" s="19"/>
      <c r="F7" s="20">
        <f t="shared" ref="F7:L7" si="0">SUM(F8,F24)</f>
        <v>22247897524.34</v>
      </c>
      <c r="G7" s="20">
        <f>SUM(G8,G24)</f>
        <v>28889742028.669998</v>
      </c>
      <c r="H7" s="20">
        <f t="shared" si="0"/>
        <v>28615111815.476246</v>
      </c>
      <c r="I7" s="20">
        <f t="shared" si="0"/>
        <v>0</v>
      </c>
      <c r="J7" s="20">
        <f t="shared" si="0"/>
        <v>28508564061.033752</v>
      </c>
      <c r="K7" s="20">
        <f>SUM(K8,K24)</f>
        <v>2663389508.0964494</v>
      </c>
      <c r="L7" s="21">
        <f t="shared" si="0"/>
        <v>149447355.31239998</v>
      </c>
    </row>
    <row r="8" spans="1:12" x14ac:dyDescent="0.3">
      <c r="B8" s="61"/>
      <c r="C8" s="22" t="s">
        <v>3</v>
      </c>
      <c r="D8" s="23"/>
      <c r="E8" s="23"/>
      <c r="F8" s="71">
        <f t="shared" ref="F8:L8" si="1">SUM(F9,F20,F22)</f>
        <v>2000000000</v>
      </c>
      <c r="G8" s="41">
        <f t="shared" si="1"/>
        <v>2770000000</v>
      </c>
      <c r="H8" s="41">
        <f>SUM(H9,H20,H22)</f>
        <v>2079500000</v>
      </c>
      <c r="I8" s="41">
        <f t="shared" si="1"/>
        <v>0</v>
      </c>
      <c r="J8" s="41">
        <f>SUM(J9,J20,J22)</f>
        <v>2690500000</v>
      </c>
      <c r="K8" s="41">
        <f>SUM(K9,K20,K22)</f>
        <v>121713046.27933197</v>
      </c>
      <c r="L8" s="42">
        <f t="shared" si="1"/>
        <v>0</v>
      </c>
    </row>
    <row r="9" spans="1:12" x14ac:dyDescent="0.3">
      <c r="B9" s="50"/>
      <c r="C9" s="43"/>
      <c r="D9" s="70" t="s">
        <v>25</v>
      </c>
      <c r="E9" s="39"/>
      <c r="F9" s="71">
        <f t="shared" ref="F9:L9" si="2">SUM(F10:F18)</f>
        <v>2000000000</v>
      </c>
      <c r="G9" s="71">
        <f t="shared" si="2"/>
        <v>2770000000</v>
      </c>
      <c r="H9" s="71">
        <f t="shared" si="2"/>
        <v>2079500000</v>
      </c>
      <c r="I9" s="71">
        <f t="shared" si="2"/>
        <v>0</v>
      </c>
      <c r="J9" s="71">
        <f t="shared" si="2"/>
        <v>2690500000</v>
      </c>
      <c r="K9" s="71">
        <f t="shared" si="2"/>
        <v>121713046.27933197</v>
      </c>
      <c r="L9" s="44">
        <f t="shared" si="2"/>
        <v>0</v>
      </c>
    </row>
    <row r="10" spans="1:12" s="13" customFormat="1" ht="15" customHeight="1" outlineLevel="1" x14ac:dyDescent="0.3">
      <c r="B10" s="11"/>
      <c r="C10" s="6"/>
      <c r="D10" s="10"/>
      <c r="E10" s="12" t="s">
        <v>46</v>
      </c>
      <c r="F10" s="45">
        <v>2000000000</v>
      </c>
      <c r="G10" s="45">
        <v>0</v>
      </c>
      <c r="H10" s="45">
        <v>2000000000</v>
      </c>
      <c r="I10" s="45">
        <v>0</v>
      </c>
      <c r="J10" s="45">
        <v>0</v>
      </c>
      <c r="K10" s="45">
        <v>73308483.72933197</v>
      </c>
      <c r="L10" s="44">
        <v>0</v>
      </c>
    </row>
    <row r="11" spans="1:12" s="13" customFormat="1" ht="15" customHeight="1" outlineLevel="1" x14ac:dyDescent="0.3">
      <c r="B11" s="11"/>
      <c r="C11" s="6"/>
      <c r="D11" s="10"/>
      <c r="E11" s="12" t="s">
        <v>29</v>
      </c>
      <c r="F11" s="45">
        <v>0</v>
      </c>
      <c r="G11" s="45">
        <v>570000000</v>
      </c>
      <c r="H11" s="45">
        <v>42750000</v>
      </c>
      <c r="I11" s="45">
        <v>0</v>
      </c>
      <c r="J11" s="45">
        <v>527250000</v>
      </c>
      <c r="K11" s="45">
        <v>20480976.23</v>
      </c>
      <c r="L11" s="44">
        <v>0</v>
      </c>
    </row>
    <row r="12" spans="1:12" s="13" customFormat="1" ht="15" customHeight="1" outlineLevel="1" x14ac:dyDescent="0.3">
      <c r="B12" s="11"/>
      <c r="C12" s="6"/>
      <c r="D12" s="10"/>
      <c r="E12" s="12" t="s">
        <v>63</v>
      </c>
      <c r="F12" s="45">
        <v>0</v>
      </c>
      <c r="G12" s="45">
        <v>300000000</v>
      </c>
      <c r="H12" s="45">
        <v>22500000</v>
      </c>
      <c r="I12" s="45">
        <v>0</v>
      </c>
      <c r="J12" s="45">
        <v>277500000</v>
      </c>
      <c r="K12" s="45">
        <v>11284277.843333332</v>
      </c>
      <c r="L12" s="44">
        <v>0</v>
      </c>
    </row>
    <row r="13" spans="1:12" s="13" customFormat="1" ht="15" customHeight="1" outlineLevel="1" x14ac:dyDescent="0.3">
      <c r="B13" s="11"/>
      <c r="C13" s="6"/>
      <c r="D13" s="10"/>
      <c r="E13" s="12" t="s">
        <v>64</v>
      </c>
      <c r="F13" s="45">
        <v>0</v>
      </c>
      <c r="G13" s="45">
        <v>30000000</v>
      </c>
      <c r="H13" s="45">
        <v>2250000</v>
      </c>
      <c r="I13" s="45">
        <v>0</v>
      </c>
      <c r="J13" s="45">
        <v>27750000</v>
      </c>
      <c r="K13" s="45">
        <v>927134.46666666656</v>
      </c>
      <c r="L13" s="44">
        <v>0</v>
      </c>
    </row>
    <row r="14" spans="1:12" s="13" customFormat="1" ht="15" customHeight="1" outlineLevel="1" x14ac:dyDescent="0.3">
      <c r="B14" s="11"/>
      <c r="C14" s="6"/>
      <c r="D14" s="10"/>
      <c r="E14" s="12" t="s">
        <v>29</v>
      </c>
      <c r="F14" s="45">
        <v>0</v>
      </c>
      <c r="G14" s="45">
        <v>300000000</v>
      </c>
      <c r="H14" s="45">
        <v>12000000</v>
      </c>
      <c r="I14" s="45">
        <v>0</v>
      </c>
      <c r="J14" s="45">
        <v>288000000</v>
      </c>
      <c r="K14" s="45">
        <v>4056002.5</v>
      </c>
      <c r="L14" s="44">
        <v>0</v>
      </c>
    </row>
    <row r="15" spans="1:12" s="13" customFormat="1" ht="15" customHeight="1" outlineLevel="1" x14ac:dyDescent="0.3">
      <c r="B15" s="11"/>
      <c r="C15" s="6"/>
      <c r="D15" s="10"/>
      <c r="E15" s="12" t="s">
        <v>64</v>
      </c>
      <c r="F15" s="45">
        <v>0</v>
      </c>
      <c r="G15" s="45">
        <v>570000000</v>
      </c>
      <c r="H15" s="45">
        <v>0</v>
      </c>
      <c r="I15" s="45">
        <v>0</v>
      </c>
      <c r="J15" s="45">
        <v>570000000</v>
      </c>
      <c r="K15" s="45">
        <v>7663654.75</v>
      </c>
      <c r="L15" s="44">
        <v>0</v>
      </c>
    </row>
    <row r="16" spans="1:12" s="13" customFormat="1" ht="15" customHeight="1" outlineLevel="1" x14ac:dyDescent="0.3">
      <c r="B16" s="11"/>
      <c r="C16" s="6"/>
      <c r="D16" s="10"/>
      <c r="E16" s="12" t="s">
        <v>64</v>
      </c>
      <c r="F16" s="45">
        <v>0</v>
      </c>
      <c r="G16" s="45">
        <v>500000000</v>
      </c>
      <c r="H16" s="45">
        <v>0</v>
      </c>
      <c r="I16" s="45">
        <v>0</v>
      </c>
      <c r="J16" s="45">
        <v>500000000</v>
      </c>
      <c r="K16" s="45">
        <v>2349305.66</v>
      </c>
      <c r="L16" s="44">
        <v>0</v>
      </c>
    </row>
    <row r="17" spans="2:15" s="13" customFormat="1" ht="15" customHeight="1" outlineLevel="1" x14ac:dyDescent="0.3">
      <c r="B17" s="11"/>
      <c r="C17" s="6"/>
      <c r="D17" s="10"/>
      <c r="E17" s="12" t="s">
        <v>71</v>
      </c>
      <c r="F17" s="45">
        <v>0</v>
      </c>
      <c r="G17" s="45">
        <v>300000000</v>
      </c>
      <c r="H17" s="45">
        <v>0</v>
      </c>
      <c r="I17" s="45">
        <v>0</v>
      </c>
      <c r="J17" s="45">
        <v>300000000</v>
      </c>
      <c r="K17" s="45">
        <v>985926.66</v>
      </c>
      <c r="L17" s="44">
        <v>0</v>
      </c>
    </row>
    <row r="18" spans="2:15" s="13" customFormat="1" ht="15" customHeight="1" outlineLevel="1" x14ac:dyDescent="0.3">
      <c r="B18" s="11"/>
      <c r="C18" s="6"/>
      <c r="D18" s="10"/>
      <c r="E18" s="12" t="s">
        <v>71</v>
      </c>
      <c r="F18" s="45">
        <v>0</v>
      </c>
      <c r="G18" s="45">
        <v>200000000</v>
      </c>
      <c r="H18" s="45">
        <v>0</v>
      </c>
      <c r="I18" s="45">
        <v>0</v>
      </c>
      <c r="J18" s="45">
        <v>200000000</v>
      </c>
      <c r="K18" s="45">
        <v>657284.43999999994</v>
      </c>
      <c r="L18" s="44">
        <v>0</v>
      </c>
    </row>
    <row r="19" spans="2:15" s="13" customFormat="1" ht="9" customHeight="1" x14ac:dyDescent="0.3">
      <c r="B19" s="11"/>
      <c r="C19" s="6"/>
      <c r="D19" s="10"/>
      <c r="E19" s="12"/>
      <c r="F19" s="45"/>
      <c r="G19" s="45"/>
      <c r="H19" s="45"/>
      <c r="I19" s="45"/>
      <c r="J19" s="45"/>
      <c r="K19" s="45"/>
      <c r="L19" s="44"/>
    </row>
    <row r="20" spans="2:15" x14ac:dyDescent="0.3">
      <c r="B20" s="11"/>
      <c r="C20" s="6"/>
      <c r="D20" s="6" t="s">
        <v>26</v>
      </c>
      <c r="E20" s="10"/>
      <c r="F20" s="14">
        <f>SUM(F21)</f>
        <v>0</v>
      </c>
      <c r="G20" s="45">
        <v>0</v>
      </c>
      <c r="H20" s="45">
        <f t="shared" ref="H20:L20" si="3">SUM(H21)</f>
        <v>0</v>
      </c>
      <c r="I20" s="45">
        <f t="shared" si="3"/>
        <v>0</v>
      </c>
      <c r="J20" s="45">
        <f>SUM(J21)</f>
        <v>0</v>
      </c>
      <c r="K20" s="45">
        <f t="shared" si="3"/>
        <v>0</v>
      </c>
      <c r="L20" s="44">
        <f t="shared" si="3"/>
        <v>0</v>
      </c>
    </row>
    <row r="21" spans="2:15" ht="15" outlineLevel="1" x14ac:dyDescent="0.25">
      <c r="B21" s="11"/>
      <c r="C21" s="6"/>
      <c r="D21" s="6"/>
      <c r="E21" s="10"/>
      <c r="F21" s="14"/>
      <c r="G21" s="45"/>
      <c r="H21" s="45"/>
      <c r="I21" s="45"/>
      <c r="J21" s="45"/>
      <c r="K21" s="45"/>
      <c r="L21" s="44"/>
    </row>
    <row r="22" spans="2:15" ht="15" x14ac:dyDescent="0.25">
      <c r="B22" s="50"/>
      <c r="C22" s="6"/>
      <c r="D22" s="6" t="s">
        <v>4</v>
      </c>
      <c r="E22" s="10"/>
      <c r="F22" s="14">
        <f>SUM(F23)</f>
        <v>0</v>
      </c>
      <c r="G22" s="45">
        <f t="shared" ref="G22:L22" si="4">SUM(G23)</f>
        <v>0</v>
      </c>
      <c r="H22" s="45">
        <f t="shared" si="4"/>
        <v>0</v>
      </c>
      <c r="I22" s="45">
        <f t="shared" si="4"/>
        <v>0</v>
      </c>
      <c r="J22" s="45">
        <f t="shared" si="4"/>
        <v>0</v>
      </c>
      <c r="K22" s="45">
        <f t="shared" si="4"/>
        <v>0</v>
      </c>
      <c r="L22" s="44">
        <f t="shared" si="4"/>
        <v>0</v>
      </c>
    </row>
    <row r="23" spans="2:15" ht="15" outlineLevel="1" x14ac:dyDescent="0.25">
      <c r="B23" s="50"/>
      <c r="C23" s="6"/>
      <c r="D23" s="6"/>
      <c r="E23" s="10"/>
      <c r="F23" s="14"/>
      <c r="G23" s="45"/>
      <c r="H23" s="45"/>
      <c r="I23" s="45"/>
      <c r="J23" s="45"/>
      <c r="K23" s="45"/>
      <c r="L23" s="44"/>
    </row>
    <row r="24" spans="2:15" x14ac:dyDescent="0.3">
      <c r="B24" s="24"/>
      <c r="C24" s="22" t="s">
        <v>5</v>
      </c>
      <c r="D24" s="22"/>
      <c r="E24" s="22"/>
      <c r="F24" s="25">
        <f>SUM(F25,F40,F42)</f>
        <v>20247897524.34</v>
      </c>
      <c r="G24" s="25">
        <f>SUM(G25,G40,G42)</f>
        <v>26119742028.669998</v>
      </c>
      <c r="H24" s="25">
        <f>SUM(H25,H40,H42)</f>
        <v>26535611815.476246</v>
      </c>
      <c r="I24" s="25">
        <f t="shared" ref="I24" si="5">SUM(I25,I40,I42)</f>
        <v>0</v>
      </c>
      <c r="J24" s="25">
        <f>SUM(J25,J40,J42)</f>
        <v>25818064061.033752</v>
      </c>
      <c r="K24" s="25">
        <f>SUM(K25,K40,K42)</f>
        <v>2541676461.8171172</v>
      </c>
      <c r="L24" s="26">
        <f>SUM(L25,L40,L42)</f>
        <v>149447355.31239998</v>
      </c>
    </row>
    <row r="25" spans="2:15" x14ac:dyDescent="0.3">
      <c r="B25" s="50"/>
      <c r="C25" s="46"/>
      <c r="D25" s="22" t="s">
        <v>27</v>
      </c>
      <c r="E25" s="39"/>
      <c r="F25" s="41">
        <f>SUM(F26:F38)</f>
        <v>20247897524.34</v>
      </c>
      <c r="G25" s="41">
        <f>SUM(G26:G38)</f>
        <v>26119742028.669998</v>
      </c>
      <c r="H25" s="41">
        <f>SUM(H26:H38)</f>
        <v>26535611815.476246</v>
      </c>
      <c r="I25" s="41">
        <f>SUM(I26:I33)</f>
        <v>0</v>
      </c>
      <c r="J25" s="41">
        <f>SUM(J36:J38)</f>
        <v>25818064061.033752</v>
      </c>
      <c r="K25" s="41">
        <f>SUM(K26:K38)</f>
        <v>2541676461.8171172</v>
      </c>
      <c r="L25" s="75">
        <f>SUM(L26:L38)</f>
        <v>149447355.31239998</v>
      </c>
    </row>
    <row r="26" spans="2:15" x14ac:dyDescent="0.3">
      <c r="B26" s="50"/>
      <c r="C26" s="47"/>
      <c r="D26" s="73"/>
      <c r="E26" s="6" t="s">
        <v>46</v>
      </c>
      <c r="F26" s="45">
        <v>4312520335.7400017</v>
      </c>
      <c r="G26" s="45">
        <v>0</v>
      </c>
      <c r="H26" s="45">
        <v>4312520335.7400017</v>
      </c>
      <c r="I26" s="45"/>
      <c r="J26" s="72" t="s">
        <v>58</v>
      </c>
      <c r="K26" s="45">
        <v>179972316.77998972</v>
      </c>
      <c r="L26" s="44">
        <v>0</v>
      </c>
    </row>
    <row r="27" spans="2:15" x14ac:dyDescent="0.3">
      <c r="B27" s="50"/>
      <c r="C27" s="47"/>
      <c r="D27" s="73"/>
      <c r="E27" s="6" t="s">
        <v>36</v>
      </c>
      <c r="F27" s="45">
        <v>1304476089.49</v>
      </c>
      <c r="G27" s="45">
        <v>0</v>
      </c>
      <c r="H27" s="45">
        <v>1304476089.49</v>
      </c>
      <c r="I27" s="45"/>
      <c r="J27" s="72" t="s">
        <v>58</v>
      </c>
      <c r="K27" s="45">
        <v>55179850.337881275</v>
      </c>
      <c r="L27" s="44">
        <v>0</v>
      </c>
    </row>
    <row r="28" spans="2:15" x14ac:dyDescent="0.3">
      <c r="B28" s="50"/>
      <c r="C28" s="47"/>
      <c r="D28" s="73"/>
      <c r="E28" s="6" t="s">
        <v>50</v>
      </c>
      <c r="F28" s="45">
        <v>1644617488.7199998</v>
      </c>
      <c r="G28" s="45">
        <v>0</v>
      </c>
      <c r="H28" s="45">
        <v>1644617488.72</v>
      </c>
      <c r="I28" s="45"/>
      <c r="J28" s="72" t="s">
        <v>58</v>
      </c>
      <c r="K28" s="45">
        <v>65435261.282888383</v>
      </c>
      <c r="L28" s="44">
        <v>0</v>
      </c>
      <c r="O28" s="16"/>
    </row>
    <row r="29" spans="2:15" x14ac:dyDescent="0.3">
      <c r="B29" s="50"/>
      <c r="C29" s="47"/>
      <c r="D29" s="73"/>
      <c r="E29" s="6" t="s">
        <v>51</v>
      </c>
      <c r="F29" s="45">
        <v>1943971818.7400002</v>
      </c>
      <c r="G29" s="45">
        <v>0</v>
      </c>
      <c r="H29" s="45">
        <v>1943971818.7400002</v>
      </c>
      <c r="I29" s="45"/>
      <c r="J29" s="72" t="s">
        <v>58</v>
      </c>
      <c r="K29" s="45">
        <v>77345829.506417885</v>
      </c>
      <c r="L29" s="44">
        <v>0</v>
      </c>
      <c r="O29" s="16"/>
    </row>
    <row r="30" spans="2:15" x14ac:dyDescent="0.3">
      <c r="B30" s="50"/>
      <c r="C30" s="47"/>
      <c r="D30" s="73"/>
      <c r="E30" s="6" t="s">
        <v>52</v>
      </c>
      <c r="F30" s="45">
        <v>1322506236.2899992</v>
      </c>
      <c r="G30" s="45">
        <v>0</v>
      </c>
      <c r="H30" s="45">
        <v>1322506236.2899992</v>
      </c>
      <c r="I30" s="45"/>
      <c r="J30" s="72" t="s">
        <v>58</v>
      </c>
      <c r="K30" s="45">
        <v>52619251.414594568</v>
      </c>
      <c r="L30" s="44">
        <v>0</v>
      </c>
    </row>
    <row r="31" spans="2:15" x14ac:dyDescent="0.3">
      <c r="B31" s="50"/>
      <c r="C31" s="47"/>
      <c r="D31" s="73"/>
      <c r="E31" s="6" t="s">
        <v>53</v>
      </c>
      <c r="F31" s="45">
        <v>1937471665.3099999</v>
      </c>
      <c r="G31" s="45">
        <v>0</v>
      </c>
      <c r="H31" s="45">
        <v>1937471665.3099999</v>
      </c>
      <c r="I31" s="45"/>
      <c r="J31" s="72" t="s">
        <v>58</v>
      </c>
      <c r="K31" s="45">
        <v>76699297.430939227</v>
      </c>
      <c r="L31" s="44">
        <v>0</v>
      </c>
    </row>
    <row r="32" spans="2:15" x14ac:dyDescent="0.3">
      <c r="B32" s="50"/>
      <c r="C32" s="47"/>
      <c r="D32" s="73"/>
      <c r="E32" s="6" t="s">
        <v>47</v>
      </c>
      <c r="F32" s="45">
        <v>971093776.48999977</v>
      </c>
      <c r="G32" s="45">
        <v>0</v>
      </c>
      <c r="H32" s="45">
        <v>971093776.48999989</v>
      </c>
      <c r="I32" s="45"/>
      <c r="J32" s="72" t="s">
        <v>58</v>
      </c>
      <c r="K32" s="45">
        <v>35907423.69561182</v>
      </c>
      <c r="L32" s="44">
        <v>0</v>
      </c>
    </row>
    <row r="33" spans="2:16" ht="16.2" customHeight="1" x14ac:dyDescent="0.3">
      <c r="B33" s="50"/>
      <c r="C33" s="47"/>
      <c r="D33" s="73"/>
      <c r="E33" s="6" t="s">
        <v>54</v>
      </c>
      <c r="F33" s="45">
        <v>1296535062.7600002</v>
      </c>
      <c r="G33" s="45">
        <v>0</v>
      </c>
      <c r="H33" s="45">
        <v>1296535062.7600002</v>
      </c>
      <c r="I33" s="45"/>
      <c r="J33" s="72" t="s">
        <v>58</v>
      </c>
      <c r="K33" s="45">
        <v>50221968.660892576</v>
      </c>
      <c r="L33" s="44">
        <v>0</v>
      </c>
    </row>
    <row r="34" spans="2:16" x14ac:dyDescent="0.3">
      <c r="B34" s="50"/>
      <c r="C34" s="47"/>
      <c r="D34" s="73"/>
      <c r="E34" s="6" t="s">
        <v>55</v>
      </c>
      <c r="F34" s="45">
        <v>4553811650.6600008</v>
      </c>
      <c r="G34" s="45">
        <v>0</v>
      </c>
      <c r="H34" s="45">
        <v>4553811650.6600008</v>
      </c>
      <c r="I34" s="45"/>
      <c r="J34" s="72" t="s">
        <v>58</v>
      </c>
      <c r="K34" s="45">
        <v>193109711.69241786</v>
      </c>
      <c r="L34" s="44">
        <v>0</v>
      </c>
    </row>
    <row r="35" spans="2:16" x14ac:dyDescent="0.3">
      <c r="B35" s="50"/>
      <c r="C35" s="47"/>
      <c r="D35" s="73"/>
      <c r="E35" s="6" t="s">
        <v>56</v>
      </c>
      <c r="F35" s="45">
        <v>960893400.13999975</v>
      </c>
      <c r="G35" s="45">
        <v>0</v>
      </c>
      <c r="H35" s="45">
        <v>960893400.13999975</v>
      </c>
      <c r="I35" s="45"/>
      <c r="J35" s="72" t="s">
        <v>58</v>
      </c>
      <c r="K35" s="45">
        <v>40747809.025256038</v>
      </c>
      <c r="L35" s="44">
        <v>0</v>
      </c>
    </row>
    <row r="36" spans="2:16" x14ac:dyDescent="0.3">
      <c r="B36" s="50"/>
      <c r="C36" s="48"/>
      <c r="D36" s="40"/>
      <c r="E36" s="6" t="s">
        <v>59</v>
      </c>
      <c r="F36" s="45">
        <v>0</v>
      </c>
      <c r="G36" s="45">
        <v>20133705705.169998</v>
      </c>
      <c r="H36" s="45">
        <v>109831244.8762475</v>
      </c>
      <c r="I36" s="45"/>
      <c r="J36" s="45">
        <v>20023874460.293751</v>
      </c>
      <c r="K36" s="45">
        <v>1067883398.4556769</v>
      </c>
      <c r="L36" s="66">
        <v>114728344.6524</v>
      </c>
      <c r="O36" s="16"/>
    </row>
    <row r="37" spans="2:16" s="69" customFormat="1" x14ac:dyDescent="0.3">
      <c r="B37" s="50"/>
      <c r="C37" s="46"/>
      <c r="D37" s="74" t="s">
        <v>60</v>
      </c>
      <c r="E37" s="6" t="s">
        <v>66</v>
      </c>
      <c r="F37" s="45">
        <v>0</v>
      </c>
      <c r="G37" s="45">
        <v>0</v>
      </c>
      <c r="H37" s="49">
        <v>5986036323.5</v>
      </c>
      <c r="I37" s="45">
        <v>0</v>
      </c>
      <c r="J37" s="72" t="s">
        <v>58</v>
      </c>
      <c r="K37" s="49">
        <v>331495018.82459921</v>
      </c>
      <c r="L37" s="66"/>
    </row>
    <row r="38" spans="2:16" s="69" customFormat="1" x14ac:dyDescent="0.3">
      <c r="B38" s="50"/>
      <c r="C38" s="46"/>
      <c r="D38" s="74" t="s">
        <v>60</v>
      </c>
      <c r="E38" s="6" t="s">
        <v>65</v>
      </c>
      <c r="F38" s="45">
        <v>0</v>
      </c>
      <c r="G38" s="45">
        <v>5986036323.5</v>
      </c>
      <c r="H38" s="49">
        <v>191846722.75999999</v>
      </c>
      <c r="I38" s="45">
        <v>0</v>
      </c>
      <c r="J38" s="45">
        <v>5794189600.7399998</v>
      </c>
      <c r="K38" s="49">
        <v>315059324.709952</v>
      </c>
      <c r="L38" s="66">
        <v>34719010.659999996</v>
      </c>
    </row>
    <row r="39" spans="2:16" s="69" customFormat="1" ht="7.8" customHeight="1" x14ac:dyDescent="0.3">
      <c r="B39" s="50"/>
      <c r="C39" s="46"/>
      <c r="D39" s="46"/>
      <c r="E39" s="6"/>
      <c r="F39" s="45"/>
      <c r="G39" s="45"/>
      <c r="H39" s="49"/>
      <c r="I39" s="45"/>
      <c r="J39" s="45"/>
      <c r="K39" s="49"/>
      <c r="L39" s="66"/>
    </row>
    <row r="40" spans="2:16" x14ac:dyDescent="0.3">
      <c r="B40" s="50"/>
      <c r="C40" s="6"/>
      <c r="D40" s="22" t="s">
        <v>28</v>
      </c>
      <c r="E40" s="39"/>
      <c r="F40" s="41">
        <f t="shared" ref="F40:L40" si="6">SUM(F41)</f>
        <v>0</v>
      </c>
      <c r="G40" s="41">
        <f t="shared" si="6"/>
        <v>0</v>
      </c>
      <c r="H40" s="41">
        <f t="shared" si="6"/>
        <v>0</v>
      </c>
      <c r="I40" s="41">
        <f t="shared" si="6"/>
        <v>0</v>
      </c>
      <c r="J40" s="41">
        <f t="shared" si="6"/>
        <v>0</v>
      </c>
      <c r="K40" s="41">
        <f t="shared" si="6"/>
        <v>0</v>
      </c>
      <c r="L40" s="44">
        <f t="shared" si="6"/>
        <v>0</v>
      </c>
    </row>
    <row r="41" spans="2:16" x14ac:dyDescent="0.3">
      <c r="B41" s="50"/>
      <c r="C41" s="64"/>
      <c r="D41" s="40"/>
      <c r="E41" s="6"/>
      <c r="F41" s="45"/>
      <c r="G41" s="45"/>
      <c r="H41" s="49"/>
      <c r="I41" s="45"/>
      <c r="J41" s="45"/>
      <c r="K41" s="49"/>
      <c r="L41" s="44"/>
      <c r="O41" s="38"/>
      <c r="P41" s="38"/>
    </row>
    <row r="42" spans="2:16" x14ac:dyDescent="0.3">
      <c r="B42" s="50"/>
      <c r="C42" s="6"/>
      <c r="D42" s="6" t="s">
        <v>14</v>
      </c>
      <c r="E42" s="10"/>
      <c r="F42" s="45">
        <f>SUM(F43)</f>
        <v>0</v>
      </c>
      <c r="G42" s="45">
        <f t="shared" ref="G42:I42" si="7">SUM(G43)</f>
        <v>0</v>
      </c>
      <c r="H42" s="45">
        <f t="shared" si="7"/>
        <v>0</v>
      </c>
      <c r="I42" s="45">
        <f t="shared" si="7"/>
        <v>0</v>
      </c>
      <c r="J42" s="45">
        <v>0</v>
      </c>
      <c r="K42" s="45">
        <f t="shared" ref="K42:L42" si="8">SUM(K43)</f>
        <v>0</v>
      </c>
      <c r="L42" s="44">
        <f t="shared" si="8"/>
        <v>0</v>
      </c>
    </row>
    <row r="43" spans="2:16" x14ac:dyDescent="0.3">
      <c r="B43" s="50"/>
      <c r="C43" s="6"/>
      <c r="D43" s="6"/>
      <c r="E43" s="10"/>
      <c r="F43" s="45"/>
      <c r="G43" s="45"/>
      <c r="H43" s="45"/>
      <c r="I43" s="45"/>
      <c r="J43" s="45"/>
      <c r="K43" s="45"/>
      <c r="L43" s="44"/>
    </row>
    <row r="44" spans="2:16" ht="15" customHeight="1" x14ac:dyDescent="0.3">
      <c r="B44" s="27" t="s">
        <v>15</v>
      </c>
      <c r="C44" s="28"/>
      <c r="D44" s="28"/>
      <c r="E44" s="28"/>
      <c r="F44" s="29">
        <v>4986123436</v>
      </c>
      <c r="G44" s="29"/>
      <c r="H44" s="29"/>
      <c r="I44" s="29"/>
      <c r="J44" s="29">
        <v>6760305354</v>
      </c>
      <c r="K44" s="29">
        <v>0</v>
      </c>
      <c r="L44" s="30">
        <v>0</v>
      </c>
    </row>
    <row r="45" spans="2:16" x14ac:dyDescent="0.3">
      <c r="B45" s="27" t="s">
        <v>16</v>
      </c>
      <c r="C45" s="28"/>
      <c r="D45" s="28"/>
      <c r="E45" s="28"/>
      <c r="F45" s="35">
        <f>F7+F44</f>
        <v>27234020960.34</v>
      </c>
      <c r="G45" s="35">
        <f>G7+G44</f>
        <v>28889742028.669998</v>
      </c>
      <c r="H45" s="35">
        <f t="shared" ref="H45:L45" si="9">H7+H44</f>
        <v>28615111815.476246</v>
      </c>
      <c r="I45" s="35">
        <f t="shared" si="9"/>
        <v>0</v>
      </c>
      <c r="J45" s="35">
        <f>J7+J44</f>
        <v>35268869415.033752</v>
      </c>
      <c r="K45" s="35">
        <f t="shared" si="9"/>
        <v>2663389508.0964494</v>
      </c>
      <c r="L45" s="77">
        <f t="shared" si="9"/>
        <v>149447355.31239998</v>
      </c>
    </row>
    <row r="46" spans="2:16" x14ac:dyDescent="0.3">
      <c r="B46" s="18" t="s">
        <v>17</v>
      </c>
      <c r="C46" s="19"/>
      <c r="D46" s="19"/>
      <c r="E46" s="19"/>
      <c r="F46" s="20"/>
      <c r="G46" s="20"/>
      <c r="H46" s="20"/>
      <c r="I46" s="20"/>
      <c r="J46" s="20"/>
      <c r="K46" s="20"/>
      <c r="L46" s="21"/>
      <c r="P46" s="16"/>
    </row>
    <row r="47" spans="2:16" x14ac:dyDescent="0.3">
      <c r="B47" s="50"/>
      <c r="C47" s="48" t="s">
        <v>41</v>
      </c>
      <c r="D47" s="40" t="s">
        <v>32</v>
      </c>
      <c r="E47" s="12" t="s">
        <v>29</v>
      </c>
      <c r="F47" s="45">
        <v>253416153.94000113</v>
      </c>
      <c r="G47" s="45">
        <v>0</v>
      </c>
      <c r="H47" s="49">
        <v>32010461.520000007</v>
      </c>
      <c r="I47" s="45">
        <v>0</v>
      </c>
      <c r="J47" s="45">
        <v>221405692.42000103</v>
      </c>
      <c r="K47" s="49">
        <v>23834946.170000002</v>
      </c>
      <c r="L47" s="44"/>
      <c r="N47" s="16"/>
      <c r="P47" s="16"/>
    </row>
    <row r="48" spans="2:16" x14ac:dyDescent="0.3">
      <c r="B48" s="50"/>
      <c r="C48" s="48" t="s">
        <v>41</v>
      </c>
      <c r="D48" s="40" t="s">
        <v>31</v>
      </c>
      <c r="E48" s="6" t="s">
        <v>47</v>
      </c>
      <c r="F48" s="45">
        <v>256083692.40000114</v>
      </c>
      <c r="G48" s="45">
        <v>0</v>
      </c>
      <c r="H48" s="49">
        <v>32010461.520000007</v>
      </c>
      <c r="I48" s="45">
        <v>0</v>
      </c>
      <c r="J48" s="45">
        <v>224073230.88000104</v>
      </c>
      <c r="K48" s="49">
        <v>24547661.940000001</v>
      </c>
      <c r="L48" s="44"/>
      <c r="P48" s="16"/>
    </row>
    <row r="49" spans="2:21" s="13" customFormat="1" x14ac:dyDescent="0.3">
      <c r="B49" s="50"/>
      <c r="C49" s="48" t="s">
        <v>61</v>
      </c>
      <c r="D49" s="40" t="s">
        <v>34</v>
      </c>
      <c r="E49" s="6" t="s">
        <v>40</v>
      </c>
      <c r="F49" s="45">
        <v>2313749999</v>
      </c>
      <c r="G49" s="45">
        <v>0</v>
      </c>
      <c r="H49" s="49">
        <v>188099999.99999988</v>
      </c>
      <c r="I49" s="45">
        <v>0</v>
      </c>
      <c r="J49" s="45">
        <v>2125650000</v>
      </c>
      <c r="K49" s="49">
        <v>213587786.3839719</v>
      </c>
      <c r="L49" s="44"/>
      <c r="N49" s="78"/>
    </row>
    <row r="50" spans="2:21" s="13" customFormat="1" x14ac:dyDescent="0.3">
      <c r="B50" s="50"/>
      <c r="C50" s="48" t="s">
        <v>42</v>
      </c>
      <c r="D50" s="40" t="s">
        <v>35</v>
      </c>
      <c r="E50" s="6" t="s">
        <v>43</v>
      </c>
      <c r="F50" s="45">
        <v>15727192215.14402</v>
      </c>
      <c r="G50" s="45"/>
      <c r="H50" s="49">
        <v>282915042.76199824</v>
      </c>
      <c r="I50" s="45">
        <v>0</v>
      </c>
      <c r="J50" s="45">
        <v>16346518934.242226</v>
      </c>
      <c r="K50" s="49">
        <v>1065352770.0460343</v>
      </c>
      <c r="L50" s="44"/>
    </row>
    <row r="51" spans="2:21" x14ac:dyDescent="0.3">
      <c r="B51" s="50"/>
      <c r="C51" s="51"/>
      <c r="D51" s="51"/>
      <c r="E51" s="51"/>
      <c r="F51" s="51"/>
      <c r="G51" s="51"/>
      <c r="H51" s="51"/>
      <c r="I51" s="51"/>
      <c r="J51" s="52"/>
      <c r="K51" s="51"/>
      <c r="L51" s="53"/>
      <c r="N51" s="16"/>
    </row>
    <row r="52" spans="2:21" s="3" customFormat="1" x14ac:dyDescent="0.3">
      <c r="B52" s="18" t="s">
        <v>18</v>
      </c>
      <c r="C52" s="19"/>
      <c r="D52" s="19"/>
      <c r="E52" s="19"/>
      <c r="F52" s="20"/>
      <c r="G52" s="20"/>
      <c r="H52" s="20"/>
      <c r="I52" s="20"/>
      <c r="J52" s="20"/>
      <c r="K52" s="20"/>
      <c r="L52" s="21"/>
      <c r="M52" s="15"/>
    </row>
    <row r="53" spans="2:21" x14ac:dyDescent="0.3">
      <c r="B53" s="11"/>
      <c r="C53" s="54">
        <v>1400</v>
      </c>
      <c r="D53" s="40" t="s">
        <v>32</v>
      </c>
      <c r="E53" s="12" t="s">
        <v>48</v>
      </c>
      <c r="F53" s="45">
        <v>932971200</v>
      </c>
      <c r="G53" s="45">
        <v>0</v>
      </c>
      <c r="H53" s="45">
        <v>0</v>
      </c>
      <c r="I53" s="67">
        <f>IF(F53&gt;J53,(F53-J53)*-1,(F53-J53)*-1)</f>
        <v>28436310</v>
      </c>
      <c r="J53" s="45">
        <v>961407510</v>
      </c>
      <c r="K53" s="45">
        <v>139367809.92122716</v>
      </c>
      <c r="L53" s="83">
        <v>111817.02</v>
      </c>
      <c r="M53" s="13"/>
      <c r="N53" s="13"/>
      <c r="O53" s="13"/>
    </row>
    <row r="54" spans="2:21" x14ac:dyDescent="0.3">
      <c r="B54" s="11"/>
      <c r="C54" s="54">
        <v>1200</v>
      </c>
      <c r="D54" s="40" t="s">
        <v>31</v>
      </c>
      <c r="E54" s="12" t="s">
        <v>48</v>
      </c>
      <c r="F54" s="45">
        <v>810340800</v>
      </c>
      <c r="G54" s="45">
        <v>0</v>
      </c>
      <c r="H54" s="45">
        <v>0</v>
      </c>
      <c r="I54" s="67">
        <f>IF(F54&gt;J54,(F54-J54)*-1,(F54-J54)*-1)</f>
        <v>-12262224</v>
      </c>
      <c r="J54" s="45">
        <v>798078576</v>
      </c>
      <c r="K54" s="45">
        <v>112663333.32333331</v>
      </c>
      <c r="L54" s="84"/>
      <c r="M54" s="13"/>
      <c r="N54" s="13"/>
      <c r="O54" s="13"/>
    </row>
    <row r="55" spans="2:21" x14ac:dyDescent="0.3">
      <c r="B55" s="11"/>
      <c r="C55" s="54">
        <v>1020</v>
      </c>
      <c r="D55" s="40" t="s">
        <v>33</v>
      </c>
      <c r="E55" s="12" t="s">
        <v>72</v>
      </c>
      <c r="F55" s="45">
        <v>707029540</v>
      </c>
      <c r="G55" s="45">
        <v>0</v>
      </c>
      <c r="H55" s="45">
        <v>0</v>
      </c>
      <c r="I55" s="67">
        <f>IF(F55&gt;J55,(F55-J55)*-1,(F55-J55)*-1)</f>
        <v>-50868530.600000024</v>
      </c>
      <c r="J55" s="45">
        <v>656161009.39999998</v>
      </c>
      <c r="K55" s="45">
        <v>86164100</v>
      </c>
      <c r="L55" s="84"/>
      <c r="M55" s="13"/>
      <c r="N55" s="13"/>
      <c r="O55" s="13"/>
    </row>
    <row r="56" spans="2:21" x14ac:dyDescent="0.3">
      <c r="B56" s="11"/>
      <c r="C56" s="54">
        <v>657</v>
      </c>
      <c r="D56" s="40" t="s">
        <v>34</v>
      </c>
      <c r="E56" s="12" t="s">
        <v>48</v>
      </c>
      <c r="F56" s="45">
        <v>438243636.06</v>
      </c>
      <c r="G56" s="45">
        <v>0</v>
      </c>
      <c r="H56" s="45">
        <v>0</v>
      </c>
      <c r="I56" s="67">
        <f>IF(F56&gt;J56,(F56-J56)*-1,(F56-J56)*-1)</f>
        <v>-26961634.439999998</v>
      </c>
      <c r="J56" s="45">
        <v>411282001.62</v>
      </c>
      <c r="K56" s="45">
        <v>53987494.602545835</v>
      </c>
      <c r="L56" s="84"/>
      <c r="M56" s="13"/>
      <c r="N56" s="13"/>
      <c r="O56" s="13"/>
    </row>
    <row r="57" spans="2:21" x14ac:dyDescent="0.3">
      <c r="B57" s="31"/>
      <c r="C57" s="32"/>
      <c r="D57" s="33"/>
      <c r="E57" s="33"/>
      <c r="F57" s="62"/>
      <c r="G57" s="62"/>
      <c r="H57" s="62"/>
      <c r="I57" s="62"/>
      <c r="J57" s="62"/>
      <c r="K57" s="62"/>
      <c r="L57" s="63"/>
    </row>
    <row r="58" spans="2:21" x14ac:dyDescent="0.3">
      <c r="B58" s="5"/>
      <c r="C58" s="5"/>
      <c r="D58" s="4"/>
      <c r="E58" s="4"/>
      <c r="F58" s="65"/>
      <c r="G58" s="65"/>
      <c r="H58" s="65"/>
      <c r="I58" s="65"/>
      <c r="J58" s="65"/>
      <c r="K58" s="65"/>
      <c r="L58" s="65"/>
    </row>
    <row r="59" spans="2:21" x14ac:dyDescent="0.3">
      <c r="B59" s="5"/>
      <c r="C59" s="5"/>
      <c r="D59" s="4"/>
      <c r="E59" s="4"/>
      <c r="F59" s="65"/>
      <c r="G59" s="65"/>
      <c r="H59" s="65"/>
      <c r="I59" s="65"/>
      <c r="J59" s="65"/>
      <c r="K59" s="65"/>
      <c r="L59" s="65"/>
    </row>
    <row r="60" spans="2:21" ht="14.4" customHeight="1" x14ac:dyDescent="0.3">
      <c r="B60" s="5"/>
      <c r="C60" s="5"/>
      <c r="D60" s="85" t="s">
        <v>30</v>
      </c>
      <c r="E60" s="85"/>
      <c r="F60" s="86" t="s">
        <v>20</v>
      </c>
      <c r="G60" s="86" t="s">
        <v>49</v>
      </c>
      <c r="H60" s="86" t="s">
        <v>21</v>
      </c>
      <c r="I60" s="86" t="s">
        <v>22</v>
      </c>
      <c r="J60" s="86" t="s">
        <v>23</v>
      </c>
      <c r="K60" s="65"/>
      <c r="L60" s="65"/>
      <c r="P60" s="69"/>
      <c r="Q60" s="69"/>
      <c r="R60" s="69"/>
      <c r="S60" s="69"/>
      <c r="T60" s="69"/>
      <c r="U60" s="69"/>
    </row>
    <row r="61" spans="2:21" ht="28.2" customHeight="1" x14ac:dyDescent="0.3">
      <c r="B61" s="5"/>
      <c r="C61" s="5"/>
      <c r="D61" s="86"/>
      <c r="E61" s="86"/>
      <c r="F61" s="87"/>
      <c r="G61" s="87"/>
      <c r="H61" s="87"/>
      <c r="I61" s="87"/>
      <c r="J61" s="87"/>
      <c r="K61" s="65"/>
      <c r="L61" s="65"/>
      <c r="P61" s="69"/>
      <c r="Q61" s="69"/>
      <c r="R61" s="69"/>
      <c r="S61" s="69"/>
      <c r="T61" s="69"/>
      <c r="U61" s="69"/>
    </row>
    <row r="62" spans="2:21" x14ac:dyDescent="0.3">
      <c r="B62" s="5"/>
      <c r="C62" s="5"/>
      <c r="D62" s="55" t="s">
        <v>32</v>
      </c>
      <c r="E62" s="56" t="s">
        <v>37</v>
      </c>
      <c r="F62" s="57">
        <v>2000000000</v>
      </c>
      <c r="G62" s="58">
        <v>10</v>
      </c>
      <c r="H62" s="58" t="s">
        <v>45</v>
      </c>
      <c r="I62" s="59">
        <v>0</v>
      </c>
      <c r="J62" s="60">
        <v>8.1699999999999995E-2</v>
      </c>
      <c r="K62" s="65"/>
      <c r="L62" s="65"/>
      <c r="P62" s="69"/>
      <c r="Q62" s="69"/>
      <c r="R62" s="69"/>
      <c r="S62" s="69"/>
      <c r="T62" s="69"/>
      <c r="U62" s="69"/>
    </row>
    <row r="63" spans="2:21" s="69" customFormat="1" x14ac:dyDescent="0.3">
      <c r="B63" s="5"/>
      <c r="C63" s="5"/>
      <c r="D63" s="55" t="s">
        <v>31</v>
      </c>
      <c r="E63" s="56" t="s">
        <v>29</v>
      </c>
      <c r="F63" s="57">
        <v>570000000</v>
      </c>
      <c r="G63" s="58">
        <v>12</v>
      </c>
      <c r="H63" s="58" t="s">
        <v>67</v>
      </c>
      <c r="I63" s="59">
        <v>0</v>
      </c>
      <c r="J63" s="60">
        <v>8.6300000000000002E-2</v>
      </c>
      <c r="K63" s="65"/>
      <c r="L63" s="65"/>
    </row>
    <row r="64" spans="2:21" s="69" customFormat="1" x14ac:dyDescent="0.3">
      <c r="B64" s="5"/>
      <c r="C64" s="5"/>
      <c r="D64" s="55" t="s">
        <v>33</v>
      </c>
      <c r="E64" s="56" t="s">
        <v>63</v>
      </c>
      <c r="F64" s="57">
        <v>300000000</v>
      </c>
      <c r="G64" s="58">
        <v>12</v>
      </c>
      <c r="H64" s="58" t="s">
        <v>68</v>
      </c>
      <c r="I64" s="59">
        <v>0</v>
      </c>
      <c r="J64" s="60">
        <v>9.0300000000000005E-2</v>
      </c>
      <c r="K64" s="65"/>
      <c r="L64" s="65"/>
    </row>
    <row r="65" spans="1:21" x14ac:dyDescent="0.3">
      <c r="B65" s="5"/>
      <c r="C65" s="5"/>
      <c r="D65" s="55" t="s">
        <v>34</v>
      </c>
      <c r="E65" s="56" t="s">
        <v>64</v>
      </c>
      <c r="F65" s="57">
        <v>30000000</v>
      </c>
      <c r="G65" s="58">
        <v>12</v>
      </c>
      <c r="H65" s="58" t="s">
        <v>69</v>
      </c>
      <c r="I65" s="59">
        <v>0</v>
      </c>
      <c r="J65" s="60">
        <v>9.1300000000000006E-2</v>
      </c>
      <c r="K65" s="65"/>
      <c r="L65" s="65"/>
      <c r="P65" s="69"/>
      <c r="Q65" s="69"/>
      <c r="R65" s="69"/>
      <c r="S65" s="69"/>
      <c r="T65" s="69"/>
      <c r="U65" s="69"/>
    </row>
    <row r="66" spans="1:21" s="69" customFormat="1" x14ac:dyDescent="0.3">
      <c r="B66" s="5"/>
      <c r="C66" s="5"/>
      <c r="D66" s="55" t="s">
        <v>35</v>
      </c>
      <c r="E66" s="56" t="s">
        <v>29</v>
      </c>
      <c r="F66" s="57">
        <v>300000000</v>
      </c>
      <c r="G66" s="58">
        <v>12</v>
      </c>
      <c r="H66" s="58" t="s">
        <v>78</v>
      </c>
      <c r="I66" s="59">
        <v>0</v>
      </c>
      <c r="J66" s="60">
        <v>9.0200000000000002E-2</v>
      </c>
      <c r="K66" s="65"/>
      <c r="L66" s="65"/>
    </row>
    <row r="67" spans="1:21" s="69" customFormat="1" x14ac:dyDescent="0.3">
      <c r="B67" s="5"/>
      <c r="C67" s="5"/>
      <c r="D67" s="55" t="s">
        <v>73</v>
      </c>
      <c r="E67" s="56" t="s">
        <v>64</v>
      </c>
      <c r="F67" s="57">
        <v>570000000</v>
      </c>
      <c r="G67" s="58">
        <v>12</v>
      </c>
      <c r="H67" s="58" t="s">
        <v>77</v>
      </c>
      <c r="I67" s="59">
        <v>0</v>
      </c>
      <c r="J67" s="60">
        <v>8.9700000000000002E-2</v>
      </c>
      <c r="K67" s="65"/>
      <c r="L67" s="65"/>
    </row>
    <row r="68" spans="1:21" s="69" customFormat="1" x14ac:dyDescent="0.3">
      <c r="B68" s="5"/>
      <c r="C68" s="5"/>
      <c r="D68" s="55" t="s">
        <v>74</v>
      </c>
      <c r="E68" s="56" t="s">
        <v>64</v>
      </c>
      <c r="F68" s="57">
        <v>500000000</v>
      </c>
      <c r="G68" s="58">
        <v>12</v>
      </c>
      <c r="H68" s="58" t="s">
        <v>79</v>
      </c>
      <c r="I68" s="59">
        <v>0</v>
      </c>
      <c r="J68" s="60">
        <v>0.1051</v>
      </c>
      <c r="K68" s="65"/>
      <c r="L68" s="65"/>
    </row>
    <row r="69" spans="1:21" s="69" customFormat="1" x14ac:dyDescent="0.3">
      <c r="B69" s="5"/>
      <c r="C69" s="5"/>
      <c r="D69" s="55" t="s">
        <v>75</v>
      </c>
      <c r="E69" s="56" t="s">
        <v>71</v>
      </c>
      <c r="F69" s="57">
        <v>300000000</v>
      </c>
      <c r="G69" s="58">
        <v>12</v>
      </c>
      <c r="H69" s="58" t="s">
        <v>80</v>
      </c>
      <c r="I69" s="59">
        <v>0</v>
      </c>
      <c r="J69" s="60">
        <v>0.1116</v>
      </c>
      <c r="K69" s="65"/>
      <c r="L69" s="65"/>
    </row>
    <row r="70" spans="1:21" s="69" customFormat="1" x14ac:dyDescent="0.3">
      <c r="B70" s="5"/>
      <c r="C70" s="5"/>
      <c r="D70" s="55" t="s">
        <v>76</v>
      </c>
      <c r="E70" s="56" t="s">
        <v>71</v>
      </c>
      <c r="F70" s="57">
        <v>200000000</v>
      </c>
      <c r="G70" s="58">
        <v>12</v>
      </c>
      <c r="H70" s="58" t="s">
        <v>80</v>
      </c>
      <c r="I70" s="59">
        <v>0</v>
      </c>
      <c r="J70" s="60">
        <v>0.1116</v>
      </c>
      <c r="K70" s="65"/>
      <c r="L70" s="65"/>
    </row>
    <row r="71" spans="1:21" s="69" customFormat="1" x14ac:dyDescent="0.3">
      <c r="B71" s="5"/>
      <c r="C71" s="5"/>
      <c r="D71" s="79"/>
      <c r="E71" s="12"/>
      <c r="F71" s="80"/>
      <c r="G71" s="79"/>
      <c r="H71" s="79"/>
      <c r="I71" s="81"/>
      <c r="J71" s="82"/>
      <c r="K71" s="65"/>
      <c r="L71" s="65"/>
    </row>
    <row r="72" spans="1:21" x14ac:dyDescent="0.3">
      <c r="B72" s="5"/>
      <c r="C72" s="5"/>
      <c r="D72" s="4"/>
      <c r="E72" s="4"/>
      <c r="F72" s="7"/>
      <c r="G72" s="7"/>
      <c r="H72" s="7"/>
      <c r="I72" s="7"/>
      <c r="J72" s="7"/>
      <c r="K72" s="7"/>
      <c r="L72" s="7"/>
      <c r="P72" s="69"/>
      <c r="Q72" s="69"/>
      <c r="R72" s="69"/>
      <c r="S72" s="69"/>
      <c r="T72" s="69"/>
      <c r="U72" s="69"/>
    </row>
    <row r="73" spans="1:21" ht="20.25" customHeight="1" x14ac:dyDescent="0.3">
      <c r="A73" s="94" t="s">
        <v>19</v>
      </c>
      <c r="B73" s="94"/>
      <c r="C73" s="94"/>
      <c r="D73" s="94"/>
      <c r="E73" s="94"/>
      <c r="F73" s="94"/>
      <c r="G73" s="94"/>
      <c r="H73" s="94"/>
      <c r="I73" s="94"/>
      <c r="J73" s="94"/>
      <c r="K73" s="94"/>
      <c r="L73" s="94"/>
    </row>
    <row r="74" spans="1:21" ht="20.25" customHeight="1" x14ac:dyDescent="0.3">
      <c r="A74" s="94"/>
      <c r="B74" s="94"/>
      <c r="C74" s="94"/>
      <c r="D74" s="94"/>
      <c r="E74" s="94"/>
      <c r="F74" s="94"/>
      <c r="G74" s="94"/>
      <c r="H74" s="94"/>
      <c r="I74" s="94"/>
      <c r="J74" s="94"/>
      <c r="K74" s="94"/>
      <c r="L74" s="94"/>
    </row>
    <row r="75" spans="1:21" ht="20.25" customHeight="1" x14ac:dyDescent="0.3">
      <c r="A75" s="17" t="s">
        <v>39</v>
      </c>
      <c r="C75" s="17"/>
      <c r="D75" s="17"/>
      <c r="E75" s="17"/>
      <c r="F75" s="17"/>
      <c r="G75" s="17"/>
      <c r="H75" s="17"/>
      <c r="I75" s="17"/>
      <c r="J75" s="17"/>
      <c r="K75" s="17"/>
      <c r="L75" s="17"/>
    </row>
    <row r="76" spans="1:21" ht="20.25" customHeight="1" x14ac:dyDescent="0.3">
      <c r="A76" s="94" t="s">
        <v>38</v>
      </c>
      <c r="B76" s="94"/>
      <c r="C76" s="94"/>
      <c r="D76" s="94"/>
      <c r="E76" s="94"/>
      <c r="F76" s="94"/>
      <c r="G76" s="94"/>
      <c r="H76" s="94"/>
      <c r="I76" s="94"/>
      <c r="J76" s="94"/>
      <c r="K76" s="94"/>
      <c r="L76" s="94"/>
    </row>
    <row r="77" spans="1:21" ht="22.2" customHeight="1" x14ac:dyDescent="0.3">
      <c r="A77" s="94"/>
      <c r="B77" s="94"/>
      <c r="C77" s="94"/>
      <c r="D77" s="94"/>
      <c r="E77" s="94"/>
      <c r="F77" s="94"/>
      <c r="G77" s="94"/>
      <c r="H77" s="94"/>
      <c r="I77" s="94"/>
      <c r="J77" s="94"/>
      <c r="K77" s="94"/>
      <c r="L77" s="94"/>
    </row>
    <row r="78" spans="1:21" ht="20.25" customHeight="1" x14ac:dyDescent="0.3">
      <c r="A78" s="37" t="s">
        <v>44</v>
      </c>
      <c r="C78" s="34"/>
      <c r="D78" s="34"/>
      <c r="E78" s="34"/>
      <c r="F78" s="36"/>
      <c r="G78" s="34"/>
      <c r="H78" s="34"/>
      <c r="I78" s="36"/>
      <c r="J78" s="34"/>
      <c r="K78" s="34"/>
      <c r="L78" s="34"/>
    </row>
    <row r="79" spans="1:21" s="69" customFormat="1" ht="40.799999999999997" customHeight="1" x14ac:dyDescent="0.3">
      <c r="A79" s="96" t="s">
        <v>81</v>
      </c>
      <c r="B79" s="96"/>
      <c r="C79" s="96"/>
      <c r="D79" s="96"/>
      <c r="E79" s="96"/>
      <c r="F79" s="96"/>
      <c r="G79" s="96"/>
      <c r="H79" s="96"/>
      <c r="I79" s="96"/>
      <c r="J79" s="96"/>
      <c r="K79" s="96"/>
      <c r="L79" s="96"/>
    </row>
    <row r="80" spans="1:21" ht="20.25" customHeight="1" x14ac:dyDescent="0.3">
      <c r="A80" s="95" t="s">
        <v>62</v>
      </c>
      <c r="B80" s="95"/>
      <c r="C80" s="95"/>
      <c r="D80" s="95"/>
      <c r="E80" s="95"/>
      <c r="F80" s="95"/>
      <c r="G80" s="95"/>
      <c r="H80" s="95"/>
      <c r="I80" s="95"/>
      <c r="J80" s="95"/>
      <c r="K80" s="95"/>
      <c r="L80" s="95"/>
    </row>
    <row r="81" spans="1:12" ht="20.25" customHeight="1" x14ac:dyDescent="0.3">
      <c r="A81" s="95"/>
      <c r="B81" s="95"/>
      <c r="C81" s="95"/>
      <c r="D81" s="95"/>
      <c r="E81" s="95"/>
      <c r="F81" s="95"/>
      <c r="G81" s="95"/>
      <c r="H81" s="95"/>
      <c r="I81" s="95"/>
      <c r="J81" s="95"/>
      <c r="K81" s="95"/>
      <c r="L81" s="95"/>
    </row>
    <row r="82" spans="1:12" s="69" customFormat="1" ht="20.25" customHeight="1" x14ac:dyDescent="0.3">
      <c r="A82" s="76"/>
      <c r="B82" s="76"/>
      <c r="C82" s="76"/>
      <c r="D82" s="76"/>
      <c r="E82" s="76"/>
      <c r="F82" s="76"/>
      <c r="G82" s="76"/>
      <c r="H82" s="76"/>
      <c r="I82" s="76"/>
      <c r="J82" s="76"/>
      <c r="K82" s="76"/>
      <c r="L82" s="76"/>
    </row>
    <row r="83" spans="1:12" ht="20.25" customHeight="1" x14ac:dyDescent="0.3">
      <c r="B83" s="34"/>
      <c r="C83" s="34"/>
      <c r="D83" s="34"/>
      <c r="E83" s="34"/>
      <c r="F83" s="36"/>
      <c r="G83" s="34"/>
      <c r="H83" s="34"/>
      <c r="I83" s="36"/>
      <c r="J83" s="34"/>
      <c r="K83" s="34"/>
      <c r="L83" s="34"/>
    </row>
  </sheetData>
  <mergeCells count="16">
    <mergeCell ref="A73:L74"/>
    <mergeCell ref="A76:L77"/>
    <mergeCell ref="A80:L81"/>
    <mergeCell ref="A79:L79"/>
    <mergeCell ref="J60:J61"/>
    <mergeCell ref="B2:L2"/>
    <mergeCell ref="B3:L3"/>
    <mergeCell ref="B4:L4"/>
    <mergeCell ref="B5:L5"/>
    <mergeCell ref="B6:E6"/>
    <mergeCell ref="L53:L56"/>
    <mergeCell ref="D60:E61"/>
    <mergeCell ref="F60:F61"/>
    <mergeCell ref="G60:G61"/>
    <mergeCell ref="H60:H61"/>
    <mergeCell ref="I60:I61"/>
  </mergeCells>
  <pageMargins left="0.62992125984251968" right="0.62992125984251968" top="0.74803149606299213" bottom="0.74803149606299213" header="0.31496062992125984" footer="0.31496062992125984"/>
  <pageSetup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2018 Trimestre 4-Formato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LAF Denisse Ortega Aragon</dc:creator>
  <cp:lastModifiedBy>Denisse Ortega Aragon</cp:lastModifiedBy>
  <cp:lastPrinted>2018-10-17T21:33:50Z</cp:lastPrinted>
  <dcterms:created xsi:type="dcterms:W3CDTF">2016-10-20T14:21:00Z</dcterms:created>
  <dcterms:modified xsi:type="dcterms:W3CDTF">2019-02-05T23:05:17Z</dcterms:modified>
</cp:coreProperties>
</file>