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2" windowWidth="20112" windowHeight="7992" tabRatio="775" firstSheet="1" activeTab="1"/>
  </bookViews>
  <sheets>
    <sheet name="2018 Trimestre 1-Formato 2" sheetId="13" state="hidden" r:id="rId1"/>
    <sheet name="2018 Trimestre 2-Formato 2" sheetId="20" r:id="rId2"/>
  </sheets>
  <calcPr calcId="145621" concurrentCalc="0"/>
</workbook>
</file>

<file path=xl/calcChain.xml><?xml version="1.0" encoding="utf-8"?>
<calcChain xmlns="http://schemas.openxmlformats.org/spreadsheetml/2006/main">
  <c r="I49" i="20" l="1"/>
  <c r="I48" i="20"/>
  <c r="I47" i="20"/>
  <c r="I46" i="20"/>
  <c r="H6" i="13"/>
  <c r="K18" i="13"/>
  <c r="L30" i="13"/>
  <c r="K30" i="13"/>
  <c r="H30" i="13"/>
  <c r="F30" i="13"/>
  <c r="F18" i="13"/>
  <c r="H18" i="13"/>
  <c r="L32" i="13"/>
  <c r="K32" i="13"/>
  <c r="K17" i="13"/>
  <c r="I32" i="13"/>
  <c r="H32" i="13"/>
  <c r="G32" i="13"/>
  <c r="F32" i="13"/>
  <c r="I30" i="13"/>
  <c r="G30" i="13"/>
  <c r="J30" i="13"/>
  <c r="L18" i="13"/>
  <c r="I18" i="13"/>
  <c r="H17" i="13"/>
  <c r="G18" i="13"/>
  <c r="L15" i="13"/>
  <c r="K15" i="13"/>
  <c r="J15" i="13"/>
  <c r="I15" i="13"/>
  <c r="H15" i="13"/>
  <c r="G15" i="13"/>
  <c r="F15" i="13"/>
  <c r="L13" i="13"/>
  <c r="K13" i="13"/>
  <c r="J13" i="13"/>
  <c r="I13" i="13"/>
  <c r="H13" i="13"/>
  <c r="F13" i="13"/>
  <c r="L10" i="13"/>
  <c r="G7" i="13"/>
  <c r="L17" i="13"/>
  <c r="I17" i="13"/>
  <c r="L9" i="13"/>
  <c r="L8" i="13"/>
  <c r="L7" i="13"/>
  <c r="I7" i="13"/>
  <c r="F17" i="13"/>
  <c r="J18" i="13"/>
  <c r="G17" i="13"/>
  <c r="K7" i="13"/>
  <c r="K6" i="13"/>
  <c r="H7" i="13"/>
  <c r="H35" i="13"/>
  <c r="J7" i="13"/>
  <c r="F7" i="13"/>
  <c r="I6" i="13"/>
  <c r="I35" i="13"/>
  <c r="L6" i="13"/>
  <c r="L35" i="13"/>
  <c r="G6" i="13"/>
  <c r="G35" i="13"/>
  <c r="J17" i="13"/>
  <c r="J6" i="13"/>
  <c r="J35" i="13"/>
  <c r="F6" i="13"/>
  <c r="F35" i="13"/>
  <c r="K35" i="13"/>
</calcChain>
</file>

<file path=xl/sharedStrings.xml><?xml version="1.0" encoding="utf-8"?>
<sst xmlns="http://schemas.openxmlformats.org/spreadsheetml/2006/main" count="167" uniqueCount="74">
  <si>
    <t>Informe Analítico de la Deuda Pública y Otros Pasivos - LDF</t>
  </si>
  <si>
    <t>(PESOS)</t>
  </si>
  <si>
    <t>1. Deuda Pública (1=A+B)</t>
  </si>
  <si>
    <t>A. Corto Plazo (A=a1+a2+a3)</t>
  </si>
  <si>
    <t>a3) Arrendamientos Financieros</t>
  </si>
  <si>
    <t>B. Largo Plazo (B=b1+b2+b3)</t>
  </si>
  <si>
    <t xml:space="preserve">Denominación de la Deuda Pública y Otros Pasivos (c) </t>
  </si>
  <si>
    <t>Formato 2  Informe Analítico de la Deuda Pública y Otros Pasivos - LDF</t>
  </si>
  <si>
    <t>Disposiciones
del Periodo (e)</t>
  </si>
  <si>
    <t>Amortizaciones
del Periodo (f)</t>
  </si>
  <si>
    <t>Revaluaciones,
Reclasificaciones
y Otros Ajustes (g)</t>
  </si>
  <si>
    <t>Saldo Final
del Periodo
(h)
h=d+e-f+g</t>
  </si>
  <si>
    <t>Pago de
Intereses del
Periodo (i)</t>
  </si>
  <si>
    <t>Pago de
Comisiones y
demás costos
asociados durante
el Periodo (j)</t>
  </si>
  <si>
    <t>b3) Arrendamientos Financieros</t>
  </si>
  <si>
    <t>2. Otros Pasivos</t>
  </si>
  <si>
    <t>3. Total de la Deuda Pública y Otros Pasivos
(3=1+2)</t>
  </si>
  <si>
    <t>4. Deuda Contingente * (informativo)</t>
  </si>
  <si>
    <t>5. Valor de Instrumentos Bono Cupón Cero ** (Informativo)</t>
  </si>
  <si>
    <t>* 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</si>
  <si>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Monto
Contratado (l)</t>
  </si>
  <si>
    <t>Tasa de Interés
(n)</t>
  </si>
  <si>
    <t>Comisiones y
Costos
Relacionados (o)</t>
  </si>
  <si>
    <t>Tasa Efectiva
(p)</t>
  </si>
  <si>
    <t>Gobierno del Estado de Chihuahua</t>
  </si>
  <si>
    <t>a1) Instituciones de Crédito</t>
  </si>
  <si>
    <t>a2) Títulos y Valores</t>
  </si>
  <si>
    <t>b1) Instituciones de Crédito</t>
  </si>
  <si>
    <t>b2) Títulos y Valores</t>
  </si>
  <si>
    <t>HSBC</t>
  </si>
  <si>
    <t>Obligaciones a Corto Plazo (k)</t>
  </si>
  <si>
    <t>B.</t>
  </si>
  <si>
    <t>A.</t>
  </si>
  <si>
    <t>C.</t>
  </si>
  <si>
    <t>D.</t>
  </si>
  <si>
    <t>E.</t>
  </si>
  <si>
    <t>Multiva</t>
  </si>
  <si>
    <t>INTERACCIONES</t>
  </si>
  <si>
    <t>***Las Emisiones bursátiles emitidas por Fideicomisos Carreteros y  creditos bancarios respaldados por cuotas de PEAJE, no tienen recurso en contra del Estado, es decir, sólo son pagadas y garantizadas con recursos provenientes de flujos carreteros, el comportamiento del saldo, comparado con el ejercicio anterior, es debido a la actualización del INPC ya que una parte se emitió en UDIS,  el saldo es actualizado después de la fecha de pago de cada cupón.</t>
  </si>
  <si>
    <t>** Se refiere al valor del Bono Cupón Cero que respalda el pago de los créditos asociados al mismo (Activo). El pago de comisiones corresponde a la custodia y administración de valores del Cupón.</t>
  </si>
  <si>
    <t>Emision Bursatil ISN</t>
  </si>
  <si>
    <t>****</t>
  </si>
  <si>
    <t>***</t>
  </si>
  <si>
    <t>Emision Bursatil PEAJE</t>
  </si>
  <si>
    <t>**** Deuda contratada por la Comision Estatal de Vivienda, Suelo e Infraestructura el servicio de la Deuda es pagada con ingresos propios del organismo, el Estado solo es Deudor Solidario.</t>
  </si>
  <si>
    <t>DIRECTOR DE CONTABILIDAD GUBERNAMENTAL</t>
  </si>
  <si>
    <t>TIIE + 0.44%</t>
  </si>
  <si>
    <t>Interacciones</t>
  </si>
  <si>
    <t>Santander</t>
  </si>
  <si>
    <t>Banobras</t>
  </si>
  <si>
    <t>Plazo Pactado (m)</t>
  </si>
  <si>
    <r>
      <t>BBVA Bancomer</t>
    </r>
    <r>
      <rPr>
        <sz val="8"/>
        <color indexed="8"/>
        <rFont val="Calibri"/>
        <family val="2"/>
        <scheme val="minor"/>
      </rPr>
      <t xml:space="preserve"> 1,716 MDP</t>
    </r>
  </si>
  <si>
    <r>
      <t xml:space="preserve">BBVA Bancomer </t>
    </r>
    <r>
      <rPr>
        <sz val="8"/>
        <color indexed="8"/>
        <rFont val="Calibri"/>
        <family val="2"/>
        <scheme val="minor"/>
      </rPr>
      <t>2,028 MDP</t>
    </r>
  </si>
  <si>
    <r>
      <t xml:space="preserve">BBVA Bancomer </t>
    </r>
    <r>
      <rPr>
        <sz val="8"/>
        <color indexed="8"/>
        <rFont val="Calibri"/>
        <family val="2"/>
        <scheme val="minor"/>
      </rPr>
      <t>1,380 MDP</t>
    </r>
  </si>
  <si>
    <r>
      <t>Banorte</t>
    </r>
    <r>
      <rPr>
        <sz val="8"/>
        <color indexed="8"/>
        <rFont val="Calibri"/>
        <family val="2"/>
        <scheme val="minor"/>
      </rPr>
      <t xml:space="preserve"> 1,995 MDP</t>
    </r>
  </si>
  <si>
    <r>
      <t xml:space="preserve">Banorte </t>
    </r>
    <r>
      <rPr>
        <sz val="8"/>
        <color indexed="8"/>
        <rFont val="Calibri"/>
        <family val="2"/>
        <scheme val="minor"/>
      </rPr>
      <t>1,320 MSP</t>
    </r>
  </si>
  <si>
    <r>
      <t xml:space="preserve">Inbursa </t>
    </r>
    <r>
      <rPr>
        <sz val="8"/>
        <color indexed="8"/>
        <rFont val="Calibri"/>
        <family val="2"/>
        <scheme val="minor"/>
      </rPr>
      <t>5,000 MDP</t>
    </r>
  </si>
  <si>
    <r>
      <t>Inbursa</t>
    </r>
    <r>
      <rPr>
        <sz val="8"/>
        <color indexed="8"/>
        <rFont val="Calibri"/>
        <family val="2"/>
        <scheme val="minor"/>
      </rPr>
      <t xml:space="preserve"> 1,160 MDP</t>
    </r>
  </si>
  <si>
    <r>
      <t xml:space="preserve">Inbursa </t>
    </r>
    <r>
      <rPr>
        <sz val="8"/>
        <color indexed="8"/>
        <rFont val="Calibri"/>
        <family val="2"/>
        <scheme val="minor"/>
      </rPr>
      <t>6,000 MDP</t>
    </r>
  </si>
  <si>
    <t>Del 1 de enero al 31 de marzo de 2018</t>
  </si>
  <si>
    <t>Saldo al 31 de diciembre de 2017 (d)</t>
  </si>
  <si>
    <t>Del 1 de enero al 30 de junio de 2018</t>
  </si>
  <si>
    <t>C.P. OSCAR RUIZ SUÁREZ</t>
  </si>
  <si>
    <t>C.P. MANUEL JOSÉ NAVARRO BACA</t>
  </si>
  <si>
    <t>JEFE DE DEPARTAMENTO DE INFORMACIÓN CONTABLE</t>
  </si>
  <si>
    <t>***Las Emisiones bursátiles emitidas por Fideicomisos Carreteros y  creditos bancarios respaldados por cuotas de PEAJE, no tienen recurso en contra del Estado, es decir, sólo son pagadas y garantizadas con recursos provenientes de flujos carreteros, el comportamiento del saldo, comparado con el ejercicio anterior, es debido a la actualización del INPC ya que una parte se emitió en UDIS,  el saldo es actualizado después de la fecha de pago de cada cupón. Al primer trimestre de 2018, se hizo un refinanciamiento del crédito mejorando la sobretasa de interés, el cual a la fecha de la entrega del reporte se encontraba en proceso de inscripción en el Registro Público Único.</t>
  </si>
  <si>
    <t>Refinanciamiento</t>
  </si>
  <si>
    <t>Crédito Sindicado BBVA Bancomer</t>
  </si>
  <si>
    <t>*****</t>
  </si>
  <si>
    <t>***** Refinanciamiento del crédito de 6,000 MDP que anteriormente se tenía con Inbursa, mejorando el Banco Interacciones la sobretasa de interés, al amparo del Artículo 23 de la Ley de Disciplina Financiera de las Entidades Federativas y los Municipios. así mismo se reclasifico de Deuda contingente a deuda directa por recomendación de la ASF, cabe destacar que el pago del servicio de la deuda está garantizado con los remanentes de los ingresos carreteros de las emisiones bursátiles de peaje, por lo que no implica desembolso de flujo para el Estado.</t>
  </si>
  <si>
    <t xml:space="preserve"> </t>
  </si>
  <si>
    <t xml:space="preserve">/Refinanciamiento de diez créditos bancarios con la autorización de congreso a través del decreto LXV/AUOBF/0390/2017 I P.O., creando el crédito sindicado integrado por seis instituciones financieras, siendo BBVA Bancomer el banco agente. </t>
  </si>
  <si>
    <t xml:space="preserve">Inbursa </t>
  </si>
  <si>
    <t xml:space="preserve">Interacciones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</si>
</sst>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0_-;\-* #,##0_-;_-* &quot;-&quot;??_-;_-@_-"/>
    <numFmt numFmtId="165" formatCode="_-&quot;$&quot;* #,##0_-;\-&quot;$&quot;* #,##0_-;_-&quot;$&quot;* &quot;-&quot;??_-;_-@_-"/>
  </numFmts>
  <fonts count="24" x14ac:knownFonts="1">
    <font>
      <sz val="11"/>
      <color theme="1"/>
      <name val="Calibri"/>
      <family val="2"/>
      <scheme val="minor"/>
    </font>
    <font>
      <sz val="10"/>
      <name val="Times New Roman"/>
      <family val="1"/>
      <charset val="204"/>
    </font>
    <font>
      <sz val="10"/>
      <color indexed="8"/>
      <name val="Calibri"/>
      <family val="2"/>
      <scheme val="minor"/>
    </font>
    <font>
      <b/>
      <sz val="10"/>
      <color indexed="8"/>
      <name val="Calibri"/>
      <family val="2"/>
      <scheme val="minor"/>
    </font>
    <font>
      <b/>
      <i/>
      <sz val="12"/>
      <color theme="1"/>
      <name val="Calibri"/>
      <family val="2"/>
      <scheme val="minor"/>
    </font>
    <font>
      <b/>
      <sz val="11"/>
      <color indexed="8"/>
      <name val="Calibri"/>
      <family val="2"/>
      <scheme val="minor"/>
    </font>
    <font>
      <sz val="10"/>
      <color theme="1"/>
      <name val="Calibri"/>
      <family val="2"/>
      <scheme val="minor"/>
    </font>
    <font>
      <sz val="11"/>
      <color theme="1"/>
      <name val="Calibri"/>
      <family val="2"/>
      <scheme val="minor"/>
    </font>
    <font>
      <b/>
      <sz val="12"/>
      <color indexed="8"/>
      <name val="Calibri"/>
      <family val="2"/>
      <scheme val="minor"/>
    </font>
    <font>
      <b/>
      <sz val="14"/>
      <color indexed="8"/>
      <name val="Calibri"/>
      <family val="2"/>
      <scheme val="minor"/>
    </font>
    <font>
      <b/>
      <sz val="13"/>
      <color indexed="8"/>
      <name val="Calibri"/>
      <family val="2"/>
      <scheme val="minor"/>
    </font>
    <font>
      <b/>
      <i/>
      <sz val="14"/>
      <color theme="1"/>
      <name val="Calibri"/>
      <family val="2"/>
      <scheme val="minor"/>
    </font>
    <font>
      <sz val="10"/>
      <name val="Arial"/>
      <family val="2"/>
    </font>
    <font>
      <sz val="11"/>
      <color indexed="8"/>
      <name val="Calibri"/>
      <family val="2"/>
    </font>
    <font>
      <sz val="9"/>
      <color theme="1"/>
      <name val="Calibri"/>
      <family val="2"/>
      <scheme val="minor"/>
    </font>
    <font>
      <b/>
      <sz val="10"/>
      <color theme="0"/>
      <name val="Calibri"/>
      <family val="2"/>
      <scheme val="minor"/>
    </font>
    <font>
      <b/>
      <i/>
      <sz val="9"/>
      <color theme="1"/>
      <name val="Arial"/>
      <family val="2"/>
    </font>
    <font>
      <sz val="8"/>
      <color indexed="8"/>
      <name val="Calibri"/>
      <family val="2"/>
      <scheme val="minor"/>
    </font>
    <font>
      <b/>
      <sz val="10"/>
      <color theme="1"/>
      <name val="Calibri"/>
      <family val="2"/>
      <scheme val="minor"/>
    </font>
    <font>
      <sz val="10"/>
      <color theme="0"/>
      <name val="Calibri"/>
      <family val="2"/>
      <scheme val="minor"/>
    </font>
    <font>
      <sz val="10"/>
      <name val="Calibri"/>
      <family val="2"/>
      <scheme val="minor"/>
    </font>
    <font>
      <b/>
      <i/>
      <sz val="11"/>
      <color theme="1"/>
      <name val="Calibri"/>
      <family val="2"/>
      <scheme val="minor"/>
    </font>
    <font>
      <sz val="11"/>
      <color rgb="FF1F497D"/>
      <name val="Calibri"/>
      <family val="2"/>
      <scheme val="minor"/>
    </font>
    <font>
      <b/>
      <sz val="10"/>
      <name val="Calibri"/>
      <family val="2"/>
      <scheme val="minor"/>
    </font>
  </fonts>
  <fills count="3">
    <fill>
      <patternFill patternType="none"/>
    </fill>
    <fill>
      <patternFill patternType="gray125"/>
    </fill>
    <fill>
      <patternFill patternType="solid">
        <fgColor theme="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12" fillId="0" borderId="0"/>
    <xf numFmtId="44" fontId="13" fillId="0" borderId="0" applyFont="0" applyFill="0" applyBorder="0" applyAlignment="0" applyProtection="0"/>
  </cellStyleXfs>
  <cellXfs count="107">
    <xf numFmtId="0" fontId="0" fillId="0" borderId="0" xfId="0"/>
    <xf numFmtId="0" fontId="0" fillId="0" borderId="0" xfId="0" applyFont="1"/>
    <xf numFmtId="0" fontId="4" fillId="0" borderId="0" xfId="0" applyFont="1" applyAlignment="1">
      <alignment vertical="center"/>
    </xf>
    <xf numFmtId="0" fontId="0" fillId="0" borderId="0" xfId="0" applyAlignment="1"/>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Fill="1" applyBorder="1" applyAlignment="1">
      <alignment vertical="center"/>
    </xf>
    <xf numFmtId="164" fontId="0" fillId="0" borderId="0" xfId="1" applyNumberFormat="1" applyFont="1" applyBorder="1"/>
    <xf numFmtId="0" fontId="4" fillId="0" borderId="0" xfId="0" applyFont="1" applyBorder="1" applyAlignment="1">
      <alignment vertical="center"/>
    </xf>
    <xf numFmtId="0" fontId="11" fillId="0" borderId="0" xfId="0" applyFont="1" applyBorder="1" applyAlignment="1">
      <alignment vertical="center"/>
    </xf>
    <xf numFmtId="0" fontId="2" fillId="0" borderId="0" xfId="0" applyFont="1" applyFill="1" applyBorder="1" applyAlignment="1">
      <alignment horizontal="right" vertical="center"/>
    </xf>
    <xf numFmtId="0" fontId="2" fillId="0" borderId="11" xfId="0" applyFont="1" applyFill="1" applyBorder="1" applyAlignment="1">
      <alignment vertical="center"/>
    </xf>
    <xf numFmtId="0" fontId="2" fillId="0" borderId="0" xfId="0" applyFont="1" applyFill="1" applyBorder="1" applyAlignment="1">
      <alignment horizontal="left" vertical="center"/>
    </xf>
    <xf numFmtId="0" fontId="0" fillId="0" borderId="0" xfId="0" applyFill="1"/>
    <xf numFmtId="164" fontId="1" fillId="0" borderId="0" xfId="1" applyNumberFormat="1" applyFont="1" applyFill="1" applyBorder="1" applyAlignment="1">
      <alignment vertical="top" wrapText="1"/>
    </xf>
    <xf numFmtId="0" fontId="0" fillId="0" borderId="0" xfId="0"/>
    <xf numFmtId="164" fontId="0" fillId="0" borderId="0" xfId="0" applyNumberFormat="1"/>
    <xf numFmtId="0" fontId="6" fillId="0" borderId="0" xfId="0" applyFont="1" applyAlignment="1">
      <alignment vertical="top"/>
    </xf>
    <xf numFmtId="0" fontId="3" fillId="0" borderId="3" xfId="0" applyFont="1" applyFill="1" applyBorder="1" applyAlignment="1">
      <alignment vertical="center"/>
    </xf>
    <xf numFmtId="0" fontId="3" fillId="0" borderId="4" xfId="0" applyFont="1" applyFill="1" applyBorder="1" applyAlignment="1">
      <alignment vertical="center"/>
    </xf>
    <xf numFmtId="164" fontId="3" fillId="0" borderId="4" xfId="1" applyNumberFormat="1" applyFont="1" applyFill="1" applyBorder="1" applyAlignment="1">
      <alignment vertical="center"/>
    </xf>
    <xf numFmtId="164" fontId="3" fillId="0" borderId="5" xfId="1"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11" xfId="0" applyFont="1" applyFill="1" applyBorder="1" applyAlignment="1">
      <alignment vertical="center"/>
    </xf>
    <xf numFmtId="164" fontId="3" fillId="0" borderId="0" xfId="1" applyNumberFormat="1" applyFont="1" applyFill="1" applyBorder="1" applyAlignment="1">
      <alignment vertical="center"/>
    </xf>
    <xf numFmtId="164" fontId="3" fillId="0" borderId="12" xfId="1" applyNumberFormat="1"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164" fontId="3" fillId="0" borderId="9" xfId="1" applyNumberFormat="1" applyFont="1" applyFill="1" applyBorder="1" applyAlignment="1">
      <alignment vertical="center"/>
    </xf>
    <xf numFmtId="164" fontId="3" fillId="0" borderId="10" xfId="1" applyNumberFormat="1" applyFont="1" applyFill="1" applyBorder="1" applyAlignment="1">
      <alignment vertical="center"/>
    </xf>
    <xf numFmtId="0" fontId="2" fillId="0" borderId="6" xfId="0" applyFont="1" applyFill="1" applyBorder="1" applyAlignment="1">
      <alignment vertical="center"/>
    </xf>
    <xf numFmtId="0" fontId="2" fillId="0" borderId="2" xfId="0" applyFont="1" applyFill="1" applyBorder="1" applyAlignment="1">
      <alignment vertical="center"/>
    </xf>
    <xf numFmtId="0" fontId="2" fillId="0" borderId="2" xfId="0" applyFont="1" applyFill="1" applyBorder="1" applyAlignment="1">
      <alignment horizontal="right" vertical="center"/>
    </xf>
    <xf numFmtId="0" fontId="6" fillId="0" borderId="0" xfId="0" applyFont="1" applyAlignment="1">
      <alignment vertical="center" wrapText="1"/>
    </xf>
    <xf numFmtId="165" fontId="3" fillId="0" borderId="9" xfId="2" applyNumberFormat="1" applyFont="1" applyFill="1" applyBorder="1" applyAlignment="1">
      <alignment vertical="center"/>
    </xf>
    <xf numFmtId="164" fontId="6" fillId="0" borderId="0" xfId="0" applyNumberFormat="1" applyFont="1" applyAlignment="1">
      <alignment vertical="center" wrapText="1"/>
    </xf>
    <xf numFmtId="0" fontId="6" fillId="0" borderId="0" xfId="0" applyFont="1" applyAlignment="1">
      <alignment vertical="center"/>
    </xf>
    <xf numFmtId="3" fontId="16" fillId="0" borderId="0" xfId="0" applyNumberFormat="1" applyFont="1" applyAlignment="1">
      <alignment horizontal="right" vertical="center"/>
    </xf>
    <xf numFmtId="0" fontId="3" fillId="0" borderId="0" xfId="0" applyFont="1" applyFill="1" applyBorder="1" applyAlignment="1">
      <alignment horizontal="right" vertical="center"/>
    </xf>
    <xf numFmtId="0" fontId="2" fillId="0" borderId="0" xfId="0" applyFont="1" applyFill="1" applyBorder="1" applyAlignment="1">
      <alignment horizontal="center" vertical="center"/>
    </xf>
    <xf numFmtId="164" fontId="18" fillId="0" borderId="0" xfId="1" applyNumberFormat="1" applyFont="1" applyFill="1" applyBorder="1"/>
    <xf numFmtId="164" fontId="6" fillId="0" borderId="10" xfId="1" applyNumberFormat="1" applyFont="1" applyFill="1" applyBorder="1"/>
    <xf numFmtId="0" fontId="6" fillId="0" borderId="0" xfId="0" applyFont="1" applyFill="1" applyBorder="1" applyAlignment="1"/>
    <xf numFmtId="164" fontId="6" fillId="0" borderId="12" xfId="1" applyNumberFormat="1" applyFont="1" applyFill="1" applyBorder="1"/>
    <xf numFmtId="164" fontId="6" fillId="0" borderId="0" xfId="1" applyNumberFormat="1" applyFont="1" applyFill="1" applyBorder="1"/>
    <xf numFmtId="0" fontId="6" fillId="0" borderId="0" xfId="0" applyFont="1" applyFill="1" applyBorder="1"/>
    <xf numFmtId="0" fontId="19" fillId="0" borderId="0" xfId="0" applyFont="1" applyFill="1" applyBorder="1"/>
    <xf numFmtId="0" fontId="6" fillId="0" borderId="0" xfId="0" applyFont="1" applyFill="1" applyAlignment="1">
      <alignment horizontal="right"/>
    </xf>
    <xf numFmtId="164" fontId="20" fillId="0" borderId="0" xfId="1" applyNumberFormat="1" applyFont="1" applyFill="1" applyBorder="1"/>
    <xf numFmtId="0" fontId="6" fillId="0" borderId="11" xfId="0" applyFont="1" applyFill="1" applyBorder="1"/>
    <xf numFmtId="0" fontId="6" fillId="0" borderId="0" xfId="0" applyFont="1" applyFill="1"/>
    <xf numFmtId="164" fontId="6" fillId="0" borderId="0" xfId="1" applyNumberFormat="1" applyFont="1" applyFill="1"/>
    <xf numFmtId="0" fontId="6" fillId="0" borderId="7" xfId="0" applyFont="1" applyFill="1" applyBorder="1"/>
    <xf numFmtId="0" fontId="19" fillId="0" borderId="0" xfId="0" applyFont="1" applyFill="1" applyBorder="1" applyAlignment="1">
      <alignment vertical="center"/>
    </xf>
    <xf numFmtId="0" fontId="6" fillId="0" borderId="6" xfId="0" applyFont="1" applyFill="1" applyBorder="1" applyAlignment="1">
      <alignment horizontal="center" vertical="center"/>
    </xf>
    <xf numFmtId="0" fontId="2" fillId="0" borderId="2" xfId="0" applyFont="1" applyFill="1" applyBorder="1" applyAlignment="1">
      <alignment horizontal="left" vertical="center"/>
    </xf>
    <xf numFmtId="164" fontId="6" fillId="0" borderId="2" xfId="1" applyNumberFormat="1" applyFont="1" applyFill="1" applyBorder="1" applyAlignment="1">
      <alignment horizontal="center" vertical="center"/>
    </xf>
    <xf numFmtId="0" fontId="6" fillId="0" borderId="2" xfId="0" applyFont="1" applyFill="1" applyBorder="1" applyAlignment="1">
      <alignment horizontal="center" vertical="center"/>
    </xf>
    <xf numFmtId="164" fontId="6" fillId="0" borderId="2" xfId="1" applyNumberFormat="1" applyFont="1" applyFill="1" applyBorder="1" applyAlignment="1">
      <alignment horizontal="left" vertical="center" wrapText="1"/>
    </xf>
    <xf numFmtId="10" fontId="6" fillId="0" borderId="7" xfId="3" applyNumberFormat="1" applyFont="1" applyFill="1" applyBorder="1" applyAlignment="1">
      <alignment horizontal="center" vertical="center"/>
    </xf>
    <xf numFmtId="0" fontId="6" fillId="0" borderId="11" xfId="0" applyFont="1" applyFill="1" applyBorder="1" applyAlignment="1"/>
    <xf numFmtId="164" fontId="20" fillId="0" borderId="0" xfId="1" applyNumberFormat="1" applyFont="1" applyFill="1" applyBorder="1" applyAlignment="1">
      <alignment vertical="top" wrapText="1"/>
    </xf>
    <xf numFmtId="164" fontId="6" fillId="0" borderId="2" xfId="1" applyNumberFormat="1" applyFont="1" applyFill="1" applyBorder="1"/>
    <xf numFmtId="164" fontId="6" fillId="0" borderId="7" xfId="1" applyNumberFormat="1" applyFont="1" applyFill="1" applyBorder="1"/>
    <xf numFmtId="0" fontId="19" fillId="0" borderId="0" xfId="0" applyFont="1" applyFill="1"/>
    <xf numFmtId="164" fontId="6" fillId="0" borderId="0" xfId="1" applyNumberFormat="1" applyFont="1" applyBorder="1"/>
    <xf numFmtId="164" fontId="6" fillId="0" borderId="12" xfId="1" applyNumberFormat="1" applyFont="1" applyFill="1" applyBorder="1" applyAlignment="1">
      <alignment horizontal="center"/>
    </xf>
    <xf numFmtId="43" fontId="6" fillId="0" borderId="0" xfId="1" applyFont="1" applyFill="1" applyBorder="1"/>
    <xf numFmtId="0" fontId="15" fillId="2" borderId="5" xfId="0" applyFont="1" applyFill="1" applyBorder="1" applyAlignment="1">
      <alignment horizontal="center" vertical="center" wrapText="1"/>
    </xf>
    <xf numFmtId="4" fontId="0" fillId="0" borderId="0" xfId="0" applyNumberFormat="1"/>
    <xf numFmtId="4" fontId="22" fillId="0" borderId="0" xfId="0" applyNumberFormat="1" applyFont="1" applyAlignment="1">
      <alignment vertical="center"/>
    </xf>
    <xf numFmtId="0" fontId="0" fillId="0" borderId="0" xfId="0"/>
    <xf numFmtId="0" fontId="3" fillId="0" borderId="0" xfId="0" applyFont="1" applyFill="1" applyBorder="1" applyAlignment="1">
      <alignment horizontal="left" vertical="center"/>
    </xf>
    <xf numFmtId="164" fontId="23" fillId="0" borderId="0" xfId="1" applyNumberFormat="1" applyFont="1" applyFill="1" applyBorder="1" applyAlignment="1">
      <alignment vertical="top" wrapText="1"/>
    </xf>
    <xf numFmtId="164" fontId="6" fillId="0" borderId="0" xfId="1" applyNumberFormat="1" applyFont="1" applyFill="1" applyBorder="1" applyAlignment="1">
      <alignment horizontal="center"/>
    </xf>
    <xf numFmtId="0" fontId="14" fillId="0" borderId="0" xfId="0" applyFont="1" applyFill="1" applyBorder="1"/>
    <xf numFmtId="0" fontId="6" fillId="0" borderId="0" xfId="0" applyFont="1" applyAlignment="1">
      <alignment horizontal="left" vertical="top" wrapText="1"/>
    </xf>
    <xf numFmtId="165" fontId="3" fillId="0" borderId="5" xfId="2" applyNumberFormat="1" applyFont="1" applyFill="1" applyBorder="1" applyAlignment="1">
      <alignment vertical="center"/>
    </xf>
    <xf numFmtId="0" fontId="2" fillId="0" borderId="0" xfId="0" applyFont="1" applyFill="1" applyBorder="1" applyAlignment="1">
      <alignment horizontal="center" vertical="center"/>
    </xf>
    <xf numFmtId="0" fontId="6" fillId="0" borderId="0" xfId="0" applyFont="1" applyFill="1" applyBorder="1" applyAlignment="1">
      <alignment horizontal="right"/>
    </xf>
    <xf numFmtId="0" fontId="2" fillId="0" borderId="0" xfId="0" applyFont="1" applyFill="1" applyBorder="1" applyAlignment="1">
      <alignment vertical="center"/>
    </xf>
    <xf numFmtId="164" fontId="3" fillId="0" borderId="12" xfId="1" applyNumberFormat="1" applyFont="1" applyFill="1" applyBorder="1" applyAlignment="1">
      <alignment vertical="center"/>
    </xf>
    <xf numFmtId="164" fontId="18" fillId="0" borderId="0" xfId="1" applyNumberFormat="1" applyFont="1" applyFill="1" applyBorder="1"/>
    <xf numFmtId="164" fontId="6" fillId="0" borderId="0" xfId="1" applyNumberFormat="1" applyFont="1" applyFill="1" applyBorder="1"/>
    <xf numFmtId="164" fontId="20" fillId="0" borderId="0" xfId="1" applyNumberFormat="1" applyFont="1" applyFill="1" applyBorder="1"/>
    <xf numFmtId="164" fontId="6" fillId="0" borderId="12" xfId="1" applyNumberFormat="1" applyFont="1" applyFill="1" applyBorder="1" applyAlignment="1">
      <alignment horizontal="center"/>
    </xf>
    <xf numFmtId="164" fontId="6" fillId="0" borderId="0" xfId="1" applyNumberFormat="1" applyFont="1" applyFill="1" applyBorder="1" applyAlignment="1">
      <alignment horizontal="center"/>
    </xf>
    <xf numFmtId="0" fontId="21" fillId="0" borderId="0" xfId="0" applyFont="1" applyBorder="1" applyAlignment="1">
      <alignment horizontal="center" vertical="center"/>
    </xf>
    <xf numFmtId="0" fontId="0" fillId="0" borderId="0" xfId="0" applyAlignment="1">
      <alignment horizontal="center"/>
    </xf>
    <xf numFmtId="0" fontId="6" fillId="0" borderId="0" xfId="0" applyFont="1" applyAlignment="1">
      <alignment horizontal="left" vertical="center" wrapText="1"/>
    </xf>
    <xf numFmtId="0" fontId="6" fillId="0" borderId="0" xfId="0" applyFont="1" applyFill="1" applyAlignment="1">
      <alignment horizontal="left" vertical="center" wrapText="1"/>
    </xf>
    <xf numFmtId="0" fontId="0" fillId="0" borderId="9" xfId="0" applyBorder="1" applyAlignment="1">
      <alignment horizontal="center"/>
    </xf>
    <xf numFmtId="0" fontId="15" fillId="2" borderId="1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5" fillId="0" borderId="0" xfId="0" applyFont="1" applyFill="1" applyBorder="1" applyAlignment="1">
      <alignment horizontal="center" vertical="top"/>
    </xf>
    <xf numFmtId="0" fontId="3" fillId="0" borderId="0" xfId="0" applyFont="1" applyFill="1" applyBorder="1" applyAlignment="1">
      <alignment horizontal="center" vertical="top"/>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164" fontId="6" fillId="0" borderId="10" xfId="1" applyNumberFormat="1" applyFont="1" applyFill="1" applyBorder="1" applyAlignment="1">
      <alignment horizontal="center" vertical="center"/>
    </xf>
    <xf numFmtId="164" fontId="6" fillId="0" borderId="12" xfId="1" applyNumberFormat="1" applyFont="1" applyFill="1" applyBorder="1" applyAlignment="1">
      <alignment horizontal="center" vertical="center"/>
    </xf>
    <xf numFmtId="0" fontId="15" fillId="2" borderId="1" xfId="0" applyFont="1" applyFill="1" applyBorder="1" applyAlignment="1">
      <alignment horizontal="center" vertical="center" wrapText="1"/>
    </xf>
    <xf numFmtId="0" fontId="9" fillId="0" borderId="0" xfId="0" applyFont="1" applyFill="1" applyBorder="1" applyAlignment="1">
      <alignment horizontal="center" vertical="top"/>
    </xf>
    <xf numFmtId="0" fontId="10" fillId="0" borderId="0" xfId="0" applyFont="1" applyFill="1" applyBorder="1" applyAlignment="1">
      <alignment horizontal="center" vertical="top"/>
    </xf>
    <xf numFmtId="0" fontId="8" fillId="0" borderId="0" xfId="0" applyFont="1" applyFill="1" applyBorder="1" applyAlignment="1">
      <alignment horizontal="center" vertical="top"/>
    </xf>
    <xf numFmtId="0" fontId="6" fillId="0" borderId="0" xfId="0" applyFont="1" applyAlignment="1">
      <alignment horizontal="left" vertical="top" wrapText="1"/>
    </xf>
    <xf numFmtId="0" fontId="6" fillId="0" borderId="0" xfId="0" applyFont="1" applyFill="1" applyAlignment="1">
      <alignment horizontal="left" vertical="top" wrapText="1"/>
    </xf>
  </cellXfs>
  <cellStyles count="6">
    <cellStyle name="Millares" xfId="1" builtinId="3"/>
    <cellStyle name="Moneda" xfId="2" builtinId="4"/>
    <cellStyle name="Moneda 2" xfId="5"/>
    <cellStyle name="Normal" xfId="0" builtinId="0"/>
    <cellStyle name="Normal 3" xfId="4"/>
    <cellStyle name="Porcentaje" xfId="3" builtinId="5"/>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9"/>
  <sheetViews>
    <sheetView showGridLines="0" zoomScale="85" zoomScaleNormal="85" workbookViewId="0">
      <selection activeCell="F30" sqref="F30"/>
    </sheetView>
  </sheetViews>
  <sheetFormatPr baseColWidth="10" defaultColWidth="11.44140625" defaultRowHeight="14.4" outlineLevelRow="1" x14ac:dyDescent="0.3"/>
  <cols>
    <col min="1" max="1" width="3.109375" style="15" customWidth="1"/>
    <col min="2" max="2" width="3.44140625" style="15" customWidth="1"/>
    <col min="3" max="3" width="2.6640625" style="15" customWidth="1"/>
    <col min="4" max="4" width="4.109375" style="15" customWidth="1"/>
    <col min="5" max="5" width="31.33203125" style="15" customWidth="1"/>
    <col min="6" max="6" width="18.109375" style="15" bestFit="1" customWidth="1"/>
    <col min="7" max="7" width="15.6640625" style="15" bestFit="1" customWidth="1"/>
    <col min="8" max="8" width="15.33203125" style="15" customWidth="1"/>
    <col min="9" max="9" width="16" style="15" bestFit="1" customWidth="1"/>
    <col min="10" max="10" width="17.33203125" style="15" bestFit="1" customWidth="1"/>
    <col min="11" max="11" width="18" style="15" customWidth="1"/>
    <col min="12" max="12" width="16.6640625" style="15" customWidth="1"/>
    <col min="13" max="13" width="4.5546875" style="15" customWidth="1"/>
    <col min="14" max="14" width="12.33203125" style="15" bestFit="1" customWidth="1"/>
    <col min="15" max="15" width="14.33203125" style="15" bestFit="1" customWidth="1"/>
    <col min="16" max="16" width="13.6640625" style="15" bestFit="1" customWidth="1"/>
    <col min="17" max="16384" width="11.44140625" style="15"/>
  </cols>
  <sheetData>
    <row r="1" spans="1:12" s="2" customFormat="1" ht="18" x14ac:dyDescent="0.3">
      <c r="A1" s="9"/>
      <c r="B1" s="88" t="s">
        <v>7</v>
      </c>
      <c r="C1" s="88"/>
      <c r="D1" s="88"/>
      <c r="E1" s="88"/>
      <c r="F1" s="88"/>
      <c r="G1" s="88"/>
      <c r="H1" s="88"/>
      <c r="I1" s="88"/>
      <c r="J1" s="88"/>
      <c r="K1" s="88"/>
      <c r="L1" s="88"/>
    </row>
    <row r="2" spans="1:12" s="1" customFormat="1" ht="15" x14ac:dyDescent="0.25">
      <c r="B2" s="95" t="s">
        <v>24</v>
      </c>
      <c r="C2" s="95"/>
      <c r="D2" s="95"/>
      <c r="E2" s="95"/>
      <c r="F2" s="95"/>
      <c r="G2" s="95"/>
      <c r="H2" s="95"/>
      <c r="I2" s="95"/>
      <c r="J2" s="95"/>
      <c r="K2" s="95"/>
      <c r="L2" s="95"/>
    </row>
    <row r="3" spans="1:12" s="1" customFormat="1" ht="15" x14ac:dyDescent="0.25">
      <c r="B3" s="95" t="s">
        <v>59</v>
      </c>
      <c r="C3" s="95"/>
      <c r="D3" s="95"/>
      <c r="E3" s="95"/>
      <c r="F3" s="95"/>
      <c r="G3" s="95"/>
      <c r="H3" s="95"/>
      <c r="I3" s="95"/>
      <c r="J3" s="95"/>
      <c r="K3" s="95"/>
      <c r="L3" s="95"/>
    </row>
    <row r="4" spans="1:12" s="1" customFormat="1" ht="15" x14ac:dyDescent="0.25">
      <c r="B4" s="96" t="s">
        <v>1</v>
      </c>
      <c r="C4" s="96"/>
      <c r="D4" s="96"/>
      <c r="E4" s="96"/>
      <c r="F4" s="96"/>
      <c r="G4" s="96"/>
      <c r="H4" s="96"/>
      <c r="I4" s="96"/>
      <c r="J4" s="96"/>
      <c r="K4" s="96"/>
      <c r="L4" s="96"/>
    </row>
    <row r="5" spans="1:12" ht="67.5" customHeight="1" x14ac:dyDescent="0.3">
      <c r="B5" s="97" t="s">
        <v>6</v>
      </c>
      <c r="C5" s="98"/>
      <c r="D5" s="98"/>
      <c r="E5" s="98"/>
      <c r="F5" s="69" t="s">
        <v>60</v>
      </c>
      <c r="G5" s="69" t="s">
        <v>8</v>
      </c>
      <c r="H5" s="69" t="s">
        <v>9</v>
      </c>
      <c r="I5" s="69" t="s">
        <v>10</v>
      </c>
      <c r="J5" s="69" t="s">
        <v>11</v>
      </c>
      <c r="K5" s="69" t="s">
        <v>12</v>
      </c>
      <c r="L5" s="69" t="s">
        <v>13</v>
      </c>
    </row>
    <row r="6" spans="1:12" x14ac:dyDescent="0.3">
      <c r="B6" s="18" t="s">
        <v>2</v>
      </c>
      <c r="C6" s="19"/>
      <c r="D6" s="19"/>
      <c r="E6" s="19"/>
      <c r="F6" s="20">
        <f t="shared" ref="F6:L6" si="0">SUM(F7,F17)</f>
        <v>22247897524.34</v>
      </c>
      <c r="G6" s="20">
        <f>SUM(G7,G17)</f>
        <v>0</v>
      </c>
      <c r="H6" s="20">
        <f>SUM(H7,H17)</f>
        <v>685850025.22000003</v>
      </c>
      <c r="I6" s="20">
        <f t="shared" si="0"/>
        <v>0</v>
      </c>
      <c r="J6" s="20">
        <f t="shared" si="0"/>
        <v>21562047499.119999</v>
      </c>
      <c r="K6" s="20">
        <f>SUM(K7,K17)</f>
        <v>523517689.95890033</v>
      </c>
      <c r="L6" s="21">
        <f t="shared" si="0"/>
        <v>0</v>
      </c>
    </row>
    <row r="7" spans="1:12" ht="15" x14ac:dyDescent="0.25">
      <c r="B7" s="61"/>
      <c r="C7" s="22" t="s">
        <v>3</v>
      </c>
      <c r="D7" s="23"/>
      <c r="E7" s="23"/>
      <c r="F7" s="62">
        <f t="shared" ref="F7:L7" si="1">SUM(F8,F13,F15)</f>
        <v>2000000000</v>
      </c>
      <c r="G7" s="45">
        <f t="shared" si="1"/>
        <v>0</v>
      </c>
      <c r="H7" s="45">
        <f t="shared" si="1"/>
        <v>614704337.84000003</v>
      </c>
      <c r="I7" s="45">
        <f t="shared" si="1"/>
        <v>0</v>
      </c>
      <c r="J7" s="45">
        <f t="shared" si="1"/>
        <v>1385295662.1599998</v>
      </c>
      <c r="K7" s="45">
        <f t="shared" si="1"/>
        <v>43709978.148148149</v>
      </c>
      <c r="L7" s="42">
        <f t="shared" si="1"/>
        <v>0</v>
      </c>
    </row>
    <row r="8" spans="1:12" x14ac:dyDescent="0.3">
      <c r="B8" s="50"/>
      <c r="C8" s="43"/>
      <c r="D8" s="12" t="s">
        <v>25</v>
      </c>
      <c r="E8" s="10"/>
      <c r="F8" s="62">
        <v>2000000000</v>
      </c>
      <c r="G8" s="45">
        <v>0</v>
      </c>
      <c r="H8" s="45">
        <v>614704337.84000003</v>
      </c>
      <c r="I8" s="45">
        <v>0</v>
      </c>
      <c r="J8" s="45">
        <v>1385295662.1599998</v>
      </c>
      <c r="K8" s="45">
        <v>43709978.148148149</v>
      </c>
      <c r="L8" s="44">
        <f>SUM(L9)</f>
        <v>0</v>
      </c>
    </row>
    <row r="9" spans="1:12" ht="15" x14ac:dyDescent="0.25">
      <c r="B9" s="11"/>
      <c r="C9" s="6"/>
      <c r="D9" s="10"/>
      <c r="E9" s="12" t="s">
        <v>47</v>
      </c>
      <c r="F9" s="45">
        <v>2000000000</v>
      </c>
      <c r="G9" s="45">
        <v>0</v>
      </c>
      <c r="H9" s="45">
        <v>614704337.84000003</v>
      </c>
      <c r="I9" s="45">
        <v>0</v>
      </c>
      <c r="J9" s="45">
        <v>1385295662.1599998</v>
      </c>
      <c r="K9" s="45">
        <v>43709978.148148149</v>
      </c>
      <c r="L9" s="44">
        <f>SUM(L10:L11)</f>
        <v>0</v>
      </c>
    </row>
    <row r="10" spans="1:12" s="13" customFormat="1" ht="15" customHeight="1" outlineLevel="1" x14ac:dyDescent="0.25">
      <c r="B10" s="11"/>
      <c r="C10" s="6"/>
      <c r="D10" s="10"/>
      <c r="E10" s="12"/>
      <c r="F10" s="45">
        <v>2000000000</v>
      </c>
      <c r="G10" s="45">
        <v>0</v>
      </c>
      <c r="H10" s="45">
        <v>614704337.84000003</v>
      </c>
      <c r="I10" s="45">
        <v>0</v>
      </c>
      <c r="J10" s="45">
        <v>1385295662.1599998</v>
      </c>
      <c r="K10" s="45">
        <v>43709978.148148149</v>
      </c>
      <c r="L10" s="44">
        <f>G10*0.4%*1.16</f>
        <v>0</v>
      </c>
    </row>
    <row r="11" spans="1:12" s="13" customFormat="1" ht="15" customHeight="1" x14ac:dyDescent="0.25">
      <c r="B11" s="11"/>
      <c r="C11" s="6"/>
      <c r="D11" s="10"/>
      <c r="E11" s="12"/>
      <c r="F11" s="45"/>
      <c r="G11" s="45"/>
      <c r="H11" s="45"/>
      <c r="I11" s="45"/>
      <c r="J11" s="45"/>
      <c r="K11" s="45"/>
      <c r="L11" s="44"/>
    </row>
    <row r="12" spans="1:12" s="13" customFormat="1" ht="15" hidden="1" customHeight="1" x14ac:dyDescent="0.25">
      <c r="B12" s="11"/>
      <c r="C12" s="6"/>
      <c r="D12" s="10"/>
      <c r="E12" s="12"/>
      <c r="F12" s="45"/>
      <c r="G12" s="45"/>
      <c r="H12" s="45"/>
      <c r="I12" s="45"/>
      <c r="J12" s="45"/>
      <c r="K12" s="45"/>
      <c r="L12" s="44"/>
    </row>
    <row r="13" spans="1:12" x14ac:dyDescent="0.3">
      <c r="B13" s="11"/>
      <c r="C13" s="6"/>
      <c r="D13" s="6" t="s">
        <v>26</v>
      </c>
      <c r="E13" s="10"/>
      <c r="F13" s="14">
        <f>SUM(F14)</f>
        <v>0</v>
      </c>
      <c r="G13" s="45">
        <v>0</v>
      </c>
      <c r="H13" s="45">
        <f t="shared" ref="H13:L13" si="2">SUM(H14)</f>
        <v>0</v>
      </c>
      <c r="I13" s="45">
        <f t="shared" si="2"/>
        <v>0</v>
      </c>
      <c r="J13" s="45">
        <f>SUM(J14)</f>
        <v>0</v>
      </c>
      <c r="K13" s="45">
        <f t="shared" si="2"/>
        <v>0</v>
      </c>
      <c r="L13" s="44">
        <f t="shared" si="2"/>
        <v>0</v>
      </c>
    </row>
    <row r="14" spans="1:12" ht="15" outlineLevel="1" x14ac:dyDescent="0.25">
      <c r="B14" s="11"/>
      <c r="C14" s="6"/>
      <c r="D14" s="6"/>
      <c r="E14" s="10"/>
      <c r="F14" s="14"/>
      <c r="G14" s="45"/>
      <c r="H14" s="45"/>
      <c r="I14" s="45"/>
      <c r="J14" s="45"/>
      <c r="K14" s="45"/>
      <c r="L14" s="44"/>
    </row>
    <row r="15" spans="1:12" ht="15" x14ac:dyDescent="0.25">
      <c r="B15" s="50"/>
      <c r="C15" s="6"/>
      <c r="D15" s="6" t="s">
        <v>4</v>
      </c>
      <c r="E15" s="10"/>
      <c r="F15" s="14">
        <f>SUM(F16)</f>
        <v>0</v>
      </c>
      <c r="G15" s="45">
        <f t="shared" ref="G15:L15" si="3">SUM(G16)</f>
        <v>0</v>
      </c>
      <c r="H15" s="45">
        <f t="shared" si="3"/>
        <v>0</v>
      </c>
      <c r="I15" s="45">
        <f t="shared" si="3"/>
        <v>0</v>
      </c>
      <c r="J15" s="45">
        <f t="shared" si="3"/>
        <v>0</v>
      </c>
      <c r="K15" s="45">
        <f t="shared" si="3"/>
        <v>0</v>
      </c>
      <c r="L15" s="44">
        <f t="shared" si="3"/>
        <v>0</v>
      </c>
    </row>
    <row r="16" spans="1:12" ht="15" outlineLevel="1" x14ac:dyDescent="0.25">
      <c r="B16" s="50"/>
      <c r="C16" s="6"/>
      <c r="D16" s="6"/>
      <c r="E16" s="10"/>
      <c r="F16" s="14"/>
      <c r="G16" s="45"/>
      <c r="H16" s="45"/>
      <c r="I16" s="45"/>
      <c r="J16" s="45"/>
      <c r="K16" s="45"/>
      <c r="L16" s="44"/>
    </row>
    <row r="17" spans="2:16" ht="15" x14ac:dyDescent="0.25">
      <c r="B17" s="24"/>
      <c r="C17" s="22" t="s">
        <v>5</v>
      </c>
      <c r="D17" s="22"/>
      <c r="E17" s="22"/>
      <c r="F17" s="25">
        <f t="shared" ref="F17:L17" si="4">SUM(F18,F30,F32)</f>
        <v>20247897524.34</v>
      </c>
      <c r="G17" s="25">
        <f t="shared" si="4"/>
        <v>0</v>
      </c>
      <c r="H17" s="25">
        <f t="shared" si="4"/>
        <v>71145687.379999995</v>
      </c>
      <c r="I17" s="25">
        <f t="shared" si="4"/>
        <v>0</v>
      </c>
      <c r="J17" s="25">
        <f t="shared" si="4"/>
        <v>20176751836.959999</v>
      </c>
      <c r="K17" s="25">
        <f t="shared" si="4"/>
        <v>479807711.81075221</v>
      </c>
      <c r="L17" s="26">
        <f t="shared" si="4"/>
        <v>0</v>
      </c>
    </row>
    <row r="18" spans="2:16" x14ac:dyDescent="0.3">
      <c r="B18" s="50"/>
      <c r="C18" s="46"/>
      <c r="D18" s="22" t="s">
        <v>27</v>
      </c>
      <c r="E18" s="39"/>
      <c r="F18" s="41">
        <f>SUM(F19:F28)</f>
        <v>20247897524.34</v>
      </c>
      <c r="G18" s="41">
        <f>SUM(G19:G29)</f>
        <v>0</v>
      </c>
      <c r="H18" s="41">
        <f>SUM(H19:H28)</f>
        <v>71145687.379999995</v>
      </c>
      <c r="I18" s="41">
        <f>SUM(I19:I26)</f>
        <v>0</v>
      </c>
      <c r="J18" s="41">
        <f>+F18+G18-H18+I18</f>
        <v>20176751836.959999</v>
      </c>
      <c r="K18" s="41">
        <f>SUM(K19:K28)</f>
        <v>479807711.81075221</v>
      </c>
      <c r="L18" s="44">
        <f>SUM(L19:L26)</f>
        <v>0</v>
      </c>
    </row>
    <row r="19" spans="2:16" ht="15" x14ac:dyDescent="0.25">
      <c r="B19" s="50"/>
      <c r="C19" s="47">
        <v>2</v>
      </c>
      <c r="D19" s="46"/>
      <c r="E19" s="6" t="s">
        <v>47</v>
      </c>
      <c r="F19" s="45">
        <v>4312520335.7400017</v>
      </c>
      <c r="G19" s="45">
        <v>0</v>
      </c>
      <c r="H19" s="45">
        <v>15795298.130000001</v>
      </c>
      <c r="I19" s="45"/>
      <c r="J19" s="45">
        <v>4296725037.6100016</v>
      </c>
      <c r="K19" s="45">
        <v>103355528.7579103</v>
      </c>
      <c r="L19" s="44">
        <v>0</v>
      </c>
    </row>
    <row r="20" spans="2:16" ht="15" x14ac:dyDescent="0.25">
      <c r="B20" s="50"/>
      <c r="C20" s="47">
        <v>3</v>
      </c>
      <c r="D20" s="46"/>
      <c r="E20" s="6" t="s">
        <v>36</v>
      </c>
      <c r="F20" s="45">
        <v>1304476089.49</v>
      </c>
      <c r="G20" s="45">
        <v>0</v>
      </c>
      <c r="H20" s="45">
        <v>8047958.9699999988</v>
      </c>
      <c r="I20" s="45"/>
      <c r="J20" s="45">
        <v>1296428130.52</v>
      </c>
      <c r="K20" s="45">
        <v>31711478.882603481</v>
      </c>
      <c r="L20" s="44">
        <v>0</v>
      </c>
    </row>
    <row r="21" spans="2:16" ht="15" x14ac:dyDescent="0.25">
      <c r="B21" s="50"/>
      <c r="C21" s="47">
        <v>4</v>
      </c>
      <c r="D21" s="46"/>
      <c r="E21" s="6" t="s">
        <v>51</v>
      </c>
      <c r="F21" s="45">
        <v>1644617488.7199998</v>
      </c>
      <c r="G21" s="45">
        <v>0</v>
      </c>
      <c r="H21" s="45">
        <v>6023675.6100000003</v>
      </c>
      <c r="I21" s="45"/>
      <c r="J21" s="45">
        <v>1638593813.1099999</v>
      </c>
      <c r="K21" s="45">
        <v>37550689.134749591</v>
      </c>
      <c r="L21" s="44">
        <v>0</v>
      </c>
    </row>
    <row r="22" spans="2:16" ht="15" x14ac:dyDescent="0.25">
      <c r="B22" s="50"/>
      <c r="C22" s="47">
        <v>5</v>
      </c>
      <c r="D22" s="46"/>
      <c r="E22" s="6" t="s">
        <v>52</v>
      </c>
      <c r="F22" s="45">
        <v>1943971818.7400002</v>
      </c>
      <c r="G22" s="45">
        <v>0</v>
      </c>
      <c r="H22" s="45">
        <v>7120108.9100000001</v>
      </c>
      <c r="I22" s="45"/>
      <c r="J22" s="45">
        <v>1936851709.8300002</v>
      </c>
      <c r="K22" s="45">
        <v>44385689.65294309</v>
      </c>
      <c r="L22" s="44">
        <v>0</v>
      </c>
    </row>
    <row r="23" spans="2:16" ht="15" x14ac:dyDescent="0.25">
      <c r="B23" s="50"/>
      <c r="C23" s="47">
        <v>6</v>
      </c>
      <c r="D23" s="46"/>
      <c r="E23" s="6" t="s">
        <v>53</v>
      </c>
      <c r="F23" s="45">
        <v>1322506236.2899992</v>
      </c>
      <c r="G23" s="45">
        <v>0</v>
      </c>
      <c r="H23" s="45">
        <v>4843891.43</v>
      </c>
      <c r="I23" s="45"/>
      <c r="J23" s="45">
        <v>1317662344.8599992</v>
      </c>
      <c r="K23" s="45">
        <v>30196091.734539598</v>
      </c>
      <c r="L23" s="44">
        <v>0</v>
      </c>
    </row>
    <row r="24" spans="2:16" ht="15" x14ac:dyDescent="0.25">
      <c r="B24" s="50"/>
      <c r="C24" s="47">
        <v>11</v>
      </c>
      <c r="D24" s="46"/>
      <c r="E24" s="6" t="s">
        <v>54</v>
      </c>
      <c r="F24" s="45">
        <v>1937471665.3099999</v>
      </c>
      <c r="G24" s="45">
        <v>0</v>
      </c>
      <c r="H24" s="45">
        <v>5997581.5099999998</v>
      </c>
      <c r="I24" s="45"/>
      <c r="J24" s="45">
        <v>1931474083.8</v>
      </c>
      <c r="K24" s="45">
        <v>44003506.622154623</v>
      </c>
      <c r="L24" s="44">
        <v>0</v>
      </c>
    </row>
    <row r="25" spans="2:16" ht="15" x14ac:dyDescent="0.25">
      <c r="B25" s="50"/>
      <c r="C25" s="47">
        <v>12</v>
      </c>
      <c r="D25" s="46"/>
      <c r="E25" s="6" t="s">
        <v>48</v>
      </c>
      <c r="F25" s="45">
        <v>971093776.48999977</v>
      </c>
      <c r="G25" s="45">
        <v>0</v>
      </c>
      <c r="H25" s="45">
        <v>3006089.93</v>
      </c>
      <c r="I25" s="45"/>
      <c r="J25" s="45">
        <v>968087686.55999982</v>
      </c>
      <c r="K25" s="45">
        <v>20505180.376870435</v>
      </c>
      <c r="L25" s="44">
        <v>0</v>
      </c>
    </row>
    <row r="26" spans="2:16" x14ac:dyDescent="0.3">
      <c r="B26" s="50"/>
      <c r="C26" s="47">
        <v>20</v>
      </c>
      <c r="D26" s="46"/>
      <c r="E26" s="6" t="s">
        <v>55</v>
      </c>
      <c r="F26" s="45">
        <v>1296535062.7600002</v>
      </c>
      <c r="G26" s="45">
        <v>0</v>
      </c>
      <c r="H26" s="45">
        <v>3399017.13</v>
      </c>
      <c r="I26" s="45"/>
      <c r="J26" s="45">
        <v>1293136045.6300001</v>
      </c>
      <c r="K26" s="45">
        <v>28803498.150596887</v>
      </c>
      <c r="L26" s="44">
        <v>0</v>
      </c>
    </row>
    <row r="27" spans="2:16" x14ac:dyDescent="0.3">
      <c r="B27" s="50"/>
      <c r="C27" s="47">
        <v>80663</v>
      </c>
      <c r="D27" s="46"/>
      <c r="E27" s="6" t="s">
        <v>56</v>
      </c>
      <c r="F27" s="45">
        <v>4553811650.6600008</v>
      </c>
      <c r="G27" s="45">
        <v>0</v>
      </c>
      <c r="H27" s="45">
        <v>13965273.099999998</v>
      </c>
      <c r="I27" s="45"/>
      <c r="J27" s="45">
        <v>4539846377.5600004</v>
      </c>
      <c r="K27" s="45">
        <v>116161069.21844308</v>
      </c>
      <c r="L27" s="44">
        <v>0</v>
      </c>
    </row>
    <row r="28" spans="2:16" x14ac:dyDescent="0.3">
      <c r="B28" s="50"/>
      <c r="C28" s="47">
        <v>80645</v>
      </c>
      <c r="D28" s="46"/>
      <c r="E28" s="6" t="s">
        <v>57</v>
      </c>
      <c r="F28" s="45">
        <v>960893400.13999975</v>
      </c>
      <c r="G28" s="45">
        <v>0</v>
      </c>
      <c r="H28" s="45">
        <v>2946792.66</v>
      </c>
      <c r="I28" s="45"/>
      <c r="J28" s="45">
        <v>957946607.47999978</v>
      </c>
      <c r="K28" s="45">
        <v>23134979.279941086</v>
      </c>
      <c r="L28" s="44">
        <v>0</v>
      </c>
    </row>
    <row r="29" spans="2:16" x14ac:dyDescent="0.3">
      <c r="B29" s="50"/>
      <c r="C29" s="46"/>
      <c r="D29" s="46"/>
      <c r="E29" s="6"/>
      <c r="F29" s="45"/>
      <c r="G29" s="45"/>
      <c r="H29" s="45"/>
      <c r="I29" s="45"/>
      <c r="J29" s="45"/>
      <c r="K29" s="45"/>
      <c r="L29" s="67"/>
    </row>
    <row r="30" spans="2:16" x14ac:dyDescent="0.3">
      <c r="B30" s="50"/>
      <c r="C30" s="6"/>
      <c r="D30" s="22" t="s">
        <v>28</v>
      </c>
      <c r="E30" s="39"/>
      <c r="F30" s="41">
        <f>SUM(F31)</f>
        <v>0</v>
      </c>
      <c r="G30" s="41">
        <f>SUM(G31)</f>
        <v>0</v>
      </c>
      <c r="H30" s="41">
        <f>SUM(H31)</f>
        <v>0</v>
      </c>
      <c r="I30" s="41">
        <f>SUM(I31)</f>
        <v>0</v>
      </c>
      <c r="J30" s="41">
        <f>+F30+G30-H30+I30</f>
        <v>0</v>
      </c>
      <c r="K30" s="41">
        <f>SUM(K31)</f>
        <v>0</v>
      </c>
      <c r="L30" s="44">
        <f>SUM(L31)</f>
        <v>0</v>
      </c>
    </row>
    <row r="31" spans="2:16" x14ac:dyDescent="0.3">
      <c r="B31" s="50"/>
      <c r="C31" s="65"/>
      <c r="D31" s="40"/>
      <c r="E31" s="6"/>
      <c r="F31" s="45"/>
      <c r="G31" s="45"/>
      <c r="H31" s="49"/>
      <c r="I31" s="45"/>
      <c r="J31" s="45"/>
      <c r="K31" s="49"/>
      <c r="L31" s="44"/>
      <c r="O31" s="38"/>
      <c r="P31" s="38"/>
    </row>
    <row r="32" spans="2:16" x14ac:dyDescent="0.3">
      <c r="B32" s="50"/>
      <c r="C32" s="6"/>
      <c r="D32" s="22" t="s">
        <v>14</v>
      </c>
      <c r="E32" s="39"/>
      <c r="F32" s="45">
        <f>SUM(F33)</f>
        <v>0</v>
      </c>
      <c r="G32" s="45">
        <f t="shared" ref="G32:I32" si="5">SUM(G33)</f>
        <v>0</v>
      </c>
      <c r="H32" s="45">
        <f t="shared" si="5"/>
        <v>0</v>
      </c>
      <c r="I32" s="45">
        <f t="shared" si="5"/>
        <v>0</v>
      </c>
      <c r="J32" s="45">
        <v>0</v>
      </c>
      <c r="K32" s="45">
        <f t="shared" ref="K32:L32" si="6">SUM(K33)</f>
        <v>0</v>
      </c>
      <c r="L32" s="44">
        <f t="shared" si="6"/>
        <v>0</v>
      </c>
    </row>
    <row r="33" spans="2:15" x14ac:dyDescent="0.3">
      <c r="B33" s="50"/>
      <c r="C33" s="6"/>
      <c r="D33" s="6"/>
      <c r="E33" s="10"/>
      <c r="F33" s="45"/>
      <c r="G33" s="45"/>
      <c r="H33" s="45"/>
      <c r="I33" s="45"/>
      <c r="J33" s="45"/>
      <c r="K33" s="45"/>
      <c r="L33" s="44"/>
    </row>
    <row r="34" spans="2:15" ht="15" customHeight="1" x14ac:dyDescent="0.3">
      <c r="B34" s="27" t="s">
        <v>15</v>
      </c>
      <c r="C34" s="28"/>
      <c r="D34" s="28"/>
      <c r="E34" s="28"/>
      <c r="F34" s="29">
        <v>4986123436</v>
      </c>
      <c r="G34" s="29"/>
      <c r="H34" s="29"/>
      <c r="I34" s="29"/>
      <c r="J34" s="29">
        <v>5131817767</v>
      </c>
      <c r="K34" s="29">
        <v>0</v>
      </c>
      <c r="L34" s="30">
        <v>0</v>
      </c>
    </row>
    <row r="35" spans="2:15" x14ac:dyDescent="0.3">
      <c r="B35" s="27" t="s">
        <v>16</v>
      </c>
      <c r="C35" s="28"/>
      <c r="D35" s="28"/>
      <c r="E35" s="28"/>
      <c r="F35" s="35">
        <f t="shared" ref="F35:L35" si="7">F6+F34</f>
        <v>27234020960.34</v>
      </c>
      <c r="G35" s="35">
        <f t="shared" si="7"/>
        <v>0</v>
      </c>
      <c r="H35" s="35">
        <f t="shared" si="7"/>
        <v>685850025.22000003</v>
      </c>
      <c r="I35" s="35">
        <f t="shared" si="7"/>
        <v>0</v>
      </c>
      <c r="J35" s="35">
        <f t="shared" si="7"/>
        <v>26693865266.119999</v>
      </c>
      <c r="K35" s="35">
        <f t="shared" si="7"/>
        <v>523517689.95890033</v>
      </c>
      <c r="L35" s="35">
        <f t="shared" si="7"/>
        <v>0</v>
      </c>
    </row>
    <row r="36" spans="2:15" x14ac:dyDescent="0.3">
      <c r="B36" s="18" t="s">
        <v>17</v>
      </c>
      <c r="C36" s="19"/>
      <c r="D36" s="19"/>
      <c r="E36" s="19"/>
      <c r="F36" s="20"/>
      <c r="G36" s="20"/>
      <c r="H36" s="20"/>
      <c r="I36" s="20"/>
      <c r="J36" s="20"/>
      <c r="K36" s="20"/>
      <c r="L36" s="21"/>
    </row>
    <row r="37" spans="2:15" x14ac:dyDescent="0.3">
      <c r="B37" s="50"/>
      <c r="C37" s="48" t="s">
        <v>41</v>
      </c>
      <c r="D37" s="40" t="s">
        <v>32</v>
      </c>
      <c r="E37" s="12" t="s">
        <v>29</v>
      </c>
      <c r="F37" s="45">
        <v>253416153.94000113</v>
      </c>
      <c r="G37" s="45">
        <v>0</v>
      </c>
      <c r="H37" s="49">
        <v>8002615.3799999999</v>
      </c>
      <c r="I37" s="45">
        <v>0</v>
      </c>
      <c r="J37" s="45">
        <v>245413538.56000113</v>
      </c>
      <c r="K37" s="49">
        <v>6014910.4048659615</v>
      </c>
      <c r="L37" s="44"/>
      <c r="N37" s="16"/>
      <c r="O37" s="71"/>
    </row>
    <row r="38" spans="2:15" x14ac:dyDescent="0.3">
      <c r="B38" s="50"/>
      <c r="C38" s="48" t="s">
        <v>41</v>
      </c>
      <c r="D38" s="40" t="s">
        <v>31</v>
      </c>
      <c r="E38" s="6" t="s">
        <v>48</v>
      </c>
      <c r="F38" s="45">
        <v>256083692.40000114</v>
      </c>
      <c r="G38" s="45">
        <v>0</v>
      </c>
      <c r="H38" s="49">
        <v>8002615.3799999999</v>
      </c>
      <c r="I38" s="45">
        <v>0</v>
      </c>
      <c r="J38" s="45">
        <v>248081077.02000114</v>
      </c>
      <c r="K38" s="49">
        <v>6150432.3300685231</v>
      </c>
      <c r="L38" s="44"/>
      <c r="O38" s="71"/>
    </row>
    <row r="39" spans="2:15" x14ac:dyDescent="0.3">
      <c r="B39" s="50"/>
      <c r="C39" s="48" t="s">
        <v>42</v>
      </c>
      <c r="D39" s="40" t="s">
        <v>33</v>
      </c>
      <c r="E39" s="6" t="s">
        <v>58</v>
      </c>
      <c r="F39" s="45">
        <v>5986036323.5</v>
      </c>
      <c r="G39" s="45">
        <v>0</v>
      </c>
      <c r="H39" s="49">
        <v>0</v>
      </c>
      <c r="I39" s="45">
        <v>0</v>
      </c>
      <c r="J39" s="45">
        <v>5986036323.5</v>
      </c>
      <c r="K39" s="49">
        <v>0</v>
      </c>
      <c r="L39" s="44"/>
      <c r="O39" s="71"/>
    </row>
    <row r="40" spans="2:15" x14ac:dyDescent="0.3">
      <c r="B40" s="50"/>
      <c r="C40" s="48"/>
      <c r="D40" s="40" t="s">
        <v>34</v>
      </c>
      <c r="E40" s="6" t="s">
        <v>40</v>
      </c>
      <c r="F40" s="45">
        <v>2313749999</v>
      </c>
      <c r="G40" s="45">
        <v>0</v>
      </c>
      <c r="H40" s="49">
        <v>44999999.99999997</v>
      </c>
      <c r="I40" s="45">
        <v>0</v>
      </c>
      <c r="J40" s="45">
        <v>2268749999</v>
      </c>
      <c r="K40" s="49">
        <v>48993594.986136734</v>
      </c>
      <c r="L40" s="44"/>
      <c r="O40" s="70"/>
    </row>
    <row r="41" spans="2:15" x14ac:dyDescent="0.3">
      <c r="B41" s="50"/>
      <c r="C41" s="48" t="s">
        <v>42</v>
      </c>
      <c r="D41" s="40" t="s">
        <v>35</v>
      </c>
      <c r="E41" s="6" t="s">
        <v>43</v>
      </c>
      <c r="F41" s="45">
        <v>15727192215.14402</v>
      </c>
      <c r="G41" s="45"/>
      <c r="H41" s="49">
        <v>135126681.03975663</v>
      </c>
      <c r="I41" s="45">
        <v>0</v>
      </c>
      <c r="J41" s="45">
        <v>15969399612.715559</v>
      </c>
      <c r="K41" s="49">
        <v>531369744.27160847</v>
      </c>
      <c r="L41" s="44"/>
    </row>
    <row r="42" spans="2:15" x14ac:dyDescent="0.3">
      <c r="B42" s="50"/>
      <c r="C42" s="51"/>
      <c r="D42" s="51"/>
      <c r="E42" s="51"/>
      <c r="F42" s="51"/>
      <c r="G42" s="51"/>
      <c r="H42" s="51"/>
      <c r="I42" s="51"/>
      <c r="J42" s="52"/>
      <c r="K42" s="51"/>
      <c r="L42" s="53"/>
      <c r="N42" s="16"/>
    </row>
    <row r="43" spans="2:15" s="3" customFormat="1" x14ac:dyDescent="0.3">
      <c r="B43" s="18" t="s">
        <v>18</v>
      </c>
      <c r="C43" s="19"/>
      <c r="D43" s="19"/>
      <c r="E43" s="19"/>
      <c r="F43" s="20"/>
      <c r="G43" s="20"/>
      <c r="H43" s="20"/>
      <c r="I43" s="20"/>
      <c r="J43" s="20"/>
      <c r="K43" s="20"/>
      <c r="L43" s="21"/>
      <c r="M43" s="15"/>
    </row>
    <row r="44" spans="2:15" x14ac:dyDescent="0.3">
      <c r="B44" s="11"/>
      <c r="C44" s="54">
        <v>1400</v>
      </c>
      <c r="D44" s="40" t="s">
        <v>32</v>
      </c>
      <c r="E44" s="12" t="s">
        <v>49</v>
      </c>
      <c r="F44" s="45">
        <v>932971200</v>
      </c>
      <c r="G44" s="45">
        <v>0</v>
      </c>
      <c r="H44" s="45">
        <v>0</v>
      </c>
      <c r="I44" s="68">
        <v>-23122400</v>
      </c>
      <c r="J44" s="45">
        <v>909848800</v>
      </c>
      <c r="K44" s="45">
        <v>35696387.279960081</v>
      </c>
      <c r="L44" s="99">
        <v>27792.720000000001</v>
      </c>
    </row>
    <row r="45" spans="2:15" x14ac:dyDescent="0.3">
      <c r="B45" s="11"/>
      <c r="C45" s="54">
        <v>1200</v>
      </c>
      <c r="D45" s="40" t="s">
        <v>31</v>
      </c>
      <c r="E45" s="12" t="s">
        <v>49</v>
      </c>
      <c r="F45" s="45">
        <v>810340800</v>
      </c>
      <c r="G45" s="45">
        <v>0</v>
      </c>
      <c r="H45" s="45">
        <v>0</v>
      </c>
      <c r="I45" s="68">
        <v>-19215600</v>
      </c>
      <c r="J45" s="45">
        <v>791125200</v>
      </c>
      <c r="K45" s="45">
        <v>27779999.999999993</v>
      </c>
      <c r="L45" s="100"/>
      <c r="N45" s="72"/>
    </row>
    <row r="46" spans="2:15" x14ac:dyDescent="0.3">
      <c r="B46" s="11"/>
      <c r="C46" s="54">
        <v>1020</v>
      </c>
      <c r="D46" s="40" t="s">
        <v>33</v>
      </c>
      <c r="E46" s="12" t="s">
        <v>49</v>
      </c>
      <c r="F46" s="45">
        <v>707029540</v>
      </c>
      <c r="G46" s="45">
        <v>0</v>
      </c>
      <c r="H46" s="45">
        <v>0</v>
      </c>
      <c r="I46" s="68">
        <v>-15350200</v>
      </c>
      <c r="J46" s="45">
        <v>691679340</v>
      </c>
      <c r="K46" s="45">
        <v>21363000</v>
      </c>
      <c r="L46" s="100"/>
      <c r="N46" s="72"/>
    </row>
    <row r="47" spans="2:15" x14ac:dyDescent="0.3">
      <c r="B47" s="11"/>
      <c r="C47" s="54">
        <v>657</v>
      </c>
      <c r="D47" s="40" t="s">
        <v>34</v>
      </c>
      <c r="E47" s="12" t="s">
        <v>49</v>
      </c>
      <c r="F47" s="45">
        <v>438243636.06</v>
      </c>
      <c r="G47" s="45">
        <v>0</v>
      </c>
      <c r="H47" s="45">
        <v>0</v>
      </c>
      <c r="I47" s="68">
        <v>-9761555.6800000072</v>
      </c>
      <c r="J47" s="45">
        <v>428482080.38</v>
      </c>
      <c r="K47" s="45">
        <v>13459895.902114168</v>
      </c>
      <c r="L47" s="100"/>
    </row>
    <row r="48" spans="2:15" x14ac:dyDescent="0.3">
      <c r="B48" s="31"/>
      <c r="C48" s="32"/>
      <c r="D48" s="33"/>
      <c r="E48" s="33"/>
      <c r="F48" s="63"/>
      <c r="G48" s="63"/>
      <c r="H48" s="63"/>
      <c r="I48" s="63"/>
      <c r="J48" s="63"/>
      <c r="K48" s="63"/>
      <c r="L48" s="64"/>
    </row>
    <row r="49" spans="1:12" x14ac:dyDescent="0.3">
      <c r="B49" s="5"/>
      <c r="C49" s="5"/>
      <c r="D49" s="4"/>
      <c r="E49" s="4"/>
      <c r="F49" s="66"/>
      <c r="G49" s="66"/>
      <c r="H49" s="66"/>
      <c r="I49" s="66"/>
      <c r="J49" s="66"/>
      <c r="K49" s="66"/>
      <c r="L49" s="66"/>
    </row>
    <row r="50" spans="1:12" x14ac:dyDescent="0.3">
      <c r="B50" s="5"/>
      <c r="C50" s="5"/>
      <c r="D50" s="4"/>
      <c r="E50" s="4"/>
      <c r="F50" s="66"/>
      <c r="G50" s="66"/>
      <c r="H50" s="66"/>
      <c r="I50" s="66"/>
      <c r="J50" s="66"/>
      <c r="K50" s="66"/>
      <c r="L50" s="66"/>
    </row>
    <row r="51" spans="1:12" x14ac:dyDescent="0.3">
      <c r="B51" s="5"/>
      <c r="C51" s="5"/>
      <c r="D51" s="101" t="s">
        <v>30</v>
      </c>
      <c r="E51" s="101"/>
      <c r="F51" s="93" t="s">
        <v>20</v>
      </c>
      <c r="G51" s="93" t="s">
        <v>50</v>
      </c>
      <c r="H51" s="93" t="s">
        <v>21</v>
      </c>
      <c r="I51" s="93" t="s">
        <v>22</v>
      </c>
      <c r="J51" s="93" t="s">
        <v>23</v>
      </c>
      <c r="K51" s="66"/>
      <c r="L51" s="66"/>
    </row>
    <row r="52" spans="1:12" ht="28.5" customHeight="1" x14ac:dyDescent="0.3">
      <c r="B52" s="5"/>
      <c r="C52" s="5"/>
      <c r="D52" s="93"/>
      <c r="E52" s="93"/>
      <c r="F52" s="94"/>
      <c r="G52" s="94"/>
      <c r="H52" s="94"/>
      <c r="I52" s="94"/>
      <c r="J52" s="94"/>
      <c r="K52" s="66"/>
      <c r="L52" s="66"/>
    </row>
    <row r="53" spans="1:12" x14ac:dyDescent="0.3">
      <c r="B53" s="5"/>
      <c r="C53" s="5"/>
      <c r="D53" s="55" t="s">
        <v>32</v>
      </c>
      <c r="E53" s="56" t="s">
        <v>37</v>
      </c>
      <c r="F53" s="57">
        <v>2000000000</v>
      </c>
      <c r="G53" s="58">
        <v>10</v>
      </c>
      <c r="H53" s="58" t="s">
        <v>46</v>
      </c>
      <c r="I53" s="59">
        <v>0</v>
      </c>
      <c r="J53" s="60">
        <v>8.1699999999999995E-2</v>
      </c>
      <c r="K53" s="66"/>
      <c r="L53" s="66"/>
    </row>
    <row r="54" spans="1:12" x14ac:dyDescent="0.3">
      <c r="B54" s="5"/>
      <c r="C54" s="5"/>
      <c r="D54" s="4"/>
      <c r="E54" s="4"/>
      <c r="F54" s="66"/>
      <c r="G54" s="66"/>
      <c r="H54" s="66"/>
      <c r="I54" s="66"/>
      <c r="J54" s="66"/>
      <c r="K54" s="66"/>
      <c r="L54" s="66"/>
    </row>
    <row r="55" spans="1:12" x14ac:dyDescent="0.3">
      <c r="B55" s="5"/>
      <c r="C55" s="5"/>
      <c r="D55" s="4"/>
      <c r="E55" s="4"/>
      <c r="F55" s="7"/>
      <c r="G55" s="7"/>
      <c r="H55" s="7"/>
      <c r="I55" s="7"/>
      <c r="J55" s="7"/>
      <c r="K55" s="7"/>
      <c r="L55" s="7"/>
    </row>
    <row r="56" spans="1:12" ht="20.25" customHeight="1" x14ac:dyDescent="0.3">
      <c r="A56" s="90" t="s">
        <v>19</v>
      </c>
      <c r="B56" s="90"/>
      <c r="C56" s="90"/>
      <c r="D56" s="90"/>
      <c r="E56" s="90"/>
      <c r="F56" s="90"/>
      <c r="G56" s="90"/>
      <c r="H56" s="90"/>
      <c r="I56" s="90"/>
      <c r="J56" s="90"/>
      <c r="K56" s="90"/>
      <c r="L56" s="90"/>
    </row>
    <row r="57" spans="1:12" ht="20.25" customHeight="1" x14ac:dyDescent="0.3">
      <c r="A57" s="90"/>
      <c r="B57" s="90"/>
      <c r="C57" s="90"/>
      <c r="D57" s="90"/>
      <c r="E57" s="90"/>
      <c r="F57" s="90"/>
      <c r="G57" s="90"/>
      <c r="H57" s="90"/>
      <c r="I57" s="90"/>
      <c r="J57" s="90"/>
      <c r="K57" s="90"/>
      <c r="L57" s="90"/>
    </row>
    <row r="58" spans="1:12" ht="20.25" customHeight="1" x14ac:dyDescent="0.3">
      <c r="A58" s="17" t="s">
        <v>39</v>
      </c>
      <c r="C58" s="17"/>
      <c r="D58" s="17"/>
      <c r="E58" s="17"/>
      <c r="F58" s="17"/>
      <c r="G58" s="17"/>
      <c r="H58" s="17"/>
      <c r="I58" s="17"/>
      <c r="J58" s="17"/>
      <c r="K58" s="17"/>
      <c r="L58" s="17"/>
    </row>
    <row r="59" spans="1:12" ht="20.25" customHeight="1" x14ac:dyDescent="0.3">
      <c r="A59" s="91" t="s">
        <v>65</v>
      </c>
      <c r="B59" s="91"/>
      <c r="C59" s="91"/>
      <c r="D59" s="91"/>
      <c r="E59" s="91"/>
      <c r="F59" s="91"/>
      <c r="G59" s="91"/>
      <c r="H59" s="91"/>
      <c r="I59" s="91"/>
      <c r="J59" s="91"/>
      <c r="K59" s="91"/>
      <c r="L59" s="91"/>
    </row>
    <row r="60" spans="1:12" ht="22.2" customHeight="1" x14ac:dyDescent="0.3">
      <c r="A60" s="91"/>
      <c r="B60" s="91"/>
      <c r="C60" s="91"/>
      <c r="D60" s="91"/>
      <c r="E60" s="91"/>
      <c r="F60" s="91"/>
      <c r="G60" s="91"/>
      <c r="H60" s="91"/>
      <c r="I60" s="91"/>
      <c r="J60" s="91"/>
      <c r="K60" s="91"/>
      <c r="L60" s="91"/>
    </row>
    <row r="61" spans="1:12" ht="20.25" customHeight="1" x14ac:dyDescent="0.3">
      <c r="A61" s="37" t="s">
        <v>44</v>
      </c>
      <c r="C61" s="34"/>
      <c r="D61" s="34"/>
      <c r="E61" s="34"/>
      <c r="F61" s="36"/>
      <c r="G61" s="34"/>
      <c r="H61" s="34"/>
      <c r="I61" s="36"/>
      <c r="J61" s="34"/>
      <c r="K61" s="34"/>
      <c r="L61" s="34"/>
    </row>
    <row r="62" spans="1:12" ht="20.25" customHeight="1" x14ac:dyDescent="0.3">
      <c r="B62" s="34"/>
      <c r="C62" s="34"/>
      <c r="D62" s="34"/>
      <c r="E62" s="34"/>
      <c r="F62" s="36"/>
      <c r="G62" s="34"/>
      <c r="H62" s="34"/>
      <c r="I62" s="36"/>
      <c r="J62" s="34"/>
      <c r="K62" s="34"/>
      <c r="L62" s="34"/>
    </row>
    <row r="63" spans="1:12" ht="20.25" customHeight="1" x14ac:dyDescent="0.3">
      <c r="B63" s="34"/>
      <c r="C63" s="34"/>
      <c r="D63" s="34"/>
      <c r="E63" s="34"/>
      <c r="F63" s="36"/>
      <c r="G63" s="34"/>
      <c r="H63" s="34"/>
      <c r="I63" s="36"/>
      <c r="J63" s="34"/>
      <c r="K63" s="34"/>
      <c r="L63" s="34"/>
    </row>
    <row r="64" spans="1:12" ht="20.25" customHeight="1" x14ac:dyDescent="0.3">
      <c r="B64" s="34"/>
      <c r="C64" s="34"/>
      <c r="D64" s="34"/>
      <c r="E64" s="34"/>
      <c r="F64" s="36"/>
      <c r="G64" s="34"/>
      <c r="H64" s="34"/>
      <c r="I64" s="36"/>
      <c r="J64" s="34"/>
      <c r="K64" s="34"/>
      <c r="L64" s="34"/>
    </row>
    <row r="65" spans="3:11" ht="20.25" customHeight="1" x14ac:dyDescent="0.3">
      <c r="F65" s="16"/>
      <c r="I65" s="16"/>
    </row>
    <row r="66" spans="3:11" ht="20.25" customHeight="1" x14ac:dyDescent="0.3">
      <c r="F66" s="16"/>
      <c r="I66" s="16"/>
    </row>
    <row r="67" spans="3:11" x14ac:dyDescent="0.3">
      <c r="C67" s="92" t="s">
        <v>62</v>
      </c>
      <c r="D67" s="92"/>
      <c r="E67" s="92"/>
      <c r="F67" s="92"/>
      <c r="I67" s="92" t="s">
        <v>63</v>
      </c>
      <c r="J67" s="92"/>
      <c r="K67" s="92"/>
    </row>
    <row r="68" spans="3:11" x14ac:dyDescent="0.3">
      <c r="C68" s="89" t="s">
        <v>45</v>
      </c>
      <c r="D68" s="89"/>
      <c r="E68" s="89"/>
      <c r="F68" s="89"/>
      <c r="I68" s="89" t="s">
        <v>64</v>
      </c>
      <c r="J68" s="89"/>
      <c r="K68" s="89"/>
    </row>
    <row r="69" spans="3:11" x14ac:dyDescent="0.3">
      <c r="I69" s="89"/>
      <c r="J69" s="89"/>
      <c r="K69" s="89"/>
    </row>
  </sheetData>
  <mergeCells count="19">
    <mergeCell ref="G51:G52"/>
    <mergeCell ref="H51:H52"/>
    <mergeCell ref="I51:I52"/>
    <mergeCell ref="B1:L1"/>
    <mergeCell ref="I69:K69"/>
    <mergeCell ref="A56:L57"/>
    <mergeCell ref="A59:L60"/>
    <mergeCell ref="C67:F67"/>
    <mergeCell ref="I67:K67"/>
    <mergeCell ref="C68:F68"/>
    <mergeCell ref="I68:K68"/>
    <mergeCell ref="J51:J52"/>
    <mergeCell ref="B2:L2"/>
    <mergeCell ref="B3:L3"/>
    <mergeCell ref="B4:L4"/>
    <mergeCell ref="B5:E5"/>
    <mergeCell ref="L44:L47"/>
    <mergeCell ref="D51:E52"/>
    <mergeCell ref="F51:F52"/>
  </mergeCells>
  <pageMargins left="0.62992125984251968" right="0.62992125984251968" top="0.74803149606299213" bottom="0.74803149606299213" header="0.31496062992125984" footer="0.31496062992125984"/>
  <pageSetup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U74"/>
  <sheetViews>
    <sheetView showGridLines="0" tabSelected="1" topLeftCell="A16" zoomScale="85" zoomScaleNormal="85" workbookViewId="0">
      <selection activeCell="I49" sqref="I49"/>
    </sheetView>
  </sheetViews>
  <sheetFormatPr baseColWidth="10" defaultColWidth="11.44140625" defaultRowHeight="14.4" outlineLevelRow="1" x14ac:dyDescent="0.3"/>
  <cols>
    <col min="1" max="1" width="3.77734375" style="15" customWidth="1"/>
    <col min="2" max="2" width="3.44140625" style="15" customWidth="1"/>
    <col min="3" max="3" width="2.6640625" style="15" customWidth="1"/>
    <col min="4" max="4" width="4.109375" style="15" customWidth="1"/>
    <col min="5" max="5" width="31.33203125" style="15" customWidth="1"/>
    <col min="6" max="6" width="18.109375" style="15" bestFit="1" customWidth="1"/>
    <col min="7" max="7" width="15.6640625" style="15" bestFit="1" customWidth="1"/>
    <col min="8" max="8" width="15.33203125" style="15" customWidth="1"/>
    <col min="9" max="9" width="16" style="15" bestFit="1" customWidth="1"/>
    <col min="10" max="10" width="17.33203125" style="15" bestFit="1" customWidth="1"/>
    <col min="11" max="11" width="17.33203125" style="15" customWidth="1"/>
    <col min="12" max="12" width="16.6640625" style="15" customWidth="1"/>
    <col min="13" max="13" width="4.5546875" style="15" customWidth="1"/>
    <col min="14" max="14" width="12.33203125" style="15" bestFit="1" customWidth="1"/>
    <col min="15" max="16" width="14.6640625" style="15" bestFit="1" customWidth="1"/>
    <col min="17" max="16384" width="11.44140625" style="15"/>
  </cols>
  <sheetData>
    <row r="1" spans="1:12" s="2" customFormat="1" ht="18" x14ac:dyDescent="0.3">
      <c r="A1" s="9" t="s">
        <v>7</v>
      </c>
      <c r="B1" s="8"/>
      <c r="C1" s="8"/>
      <c r="D1" s="8"/>
      <c r="E1" s="8"/>
      <c r="F1" s="8"/>
      <c r="G1" s="8"/>
      <c r="H1" s="8"/>
      <c r="I1" s="8"/>
      <c r="J1" s="8"/>
      <c r="K1" s="8"/>
      <c r="L1" s="8"/>
    </row>
    <row r="2" spans="1:12" s="1" customFormat="1" ht="18.75" x14ac:dyDescent="0.25">
      <c r="B2" s="102" t="s">
        <v>24</v>
      </c>
      <c r="C2" s="102"/>
      <c r="D2" s="102"/>
      <c r="E2" s="102"/>
      <c r="F2" s="102"/>
      <c r="G2" s="102"/>
      <c r="H2" s="102"/>
      <c r="I2" s="102"/>
      <c r="J2" s="102"/>
      <c r="K2" s="102"/>
      <c r="L2" s="102"/>
    </row>
    <row r="3" spans="1:12" s="1" customFormat="1" ht="17.399999999999999" x14ac:dyDescent="0.3">
      <c r="B3" s="103" t="s">
        <v>0</v>
      </c>
      <c r="C3" s="103"/>
      <c r="D3" s="103"/>
      <c r="E3" s="103"/>
      <c r="F3" s="103"/>
      <c r="G3" s="103"/>
      <c r="H3" s="103"/>
      <c r="I3" s="103"/>
      <c r="J3" s="103"/>
      <c r="K3" s="103"/>
      <c r="L3" s="103"/>
    </row>
    <row r="4" spans="1:12" s="1" customFormat="1" ht="15.75" x14ac:dyDescent="0.25">
      <c r="B4" s="104" t="s">
        <v>61</v>
      </c>
      <c r="C4" s="104"/>
      <c r="D4" s="104"/>
      <c r="E4" s="104"/>
      <c r="F4" s="104"/>
      <c r="G4" s="104"/>
      <c r="H4" s="104"/>
      <c r="I4" s="104"/>
      <c r="J4" s="104"/>
      <c r="K4" s="104"/>
      <c r="L4" s="104"/>
    </row>
    <row r="5" spans="1:12" s="1" customFormat="1" x14ac:dyDescent="0.3">
      <c r="B5" s="96" t="s">
        <v>1</v>
      </c>
      <c r="C5" s="96"/>
      <c r="D5" s="96"/>
      <c r="E5" s="96"/>
      <c r="F5" s="96"/>
      <c r="G5" s="96"/>
      <c r="H5" s="96"/>
      <c r="I5" s="96"/>
      <c r="J5" s="96"/>
      <c r="K5" s="96"/>
      <c r="L5" s="96"/>
    </row>
    <row r="6" spans="1:12" ht="67.5" customHeight="1" x14ac:dyDescent="0.3">
      <c r="B6" s="97" t="s">
        <v>6</v>
      </c>
      <c r="C6" s="98"/>
      <c r="D6" s="98"/>
      <c r="E6" s="98"/>
      <c r="F6" s="69" t="s">
        <v>60</v>
      </c>
      <c r="G6" s="69" t="s">
        <v>8</v>
      </c>
      <c r="H6" s="69" t="s">
        <v>9</v>
      </c>
      <c r="I6" s="69" t="s">
        <v>10</v>
      </c>
      <c r="J6" s="69" t="s">
        <v>11</v>
      </c>
      <c r="K6" s="69" t="s">
        <v>12</v>
      </c>
      <c r="L6" s="69" t="s">
        <v>13</v>
      </c>
    </row>
    <row r="7" spans="1:12" x14ac:dyDescent="0.3">
      <c r="B7" s="18" t="s">
        <v>2</v>
      </c>
      <c r="C7" s="19"/>
      <c r="D7" s="19"/>
      <c r="E7" s="19"/>
      <c r="F7" s="20">
        <v>28233933847.84</v>
      </c>
      <c r="G7" s="20">
        <v>26119742028.669998</v>
      </c>
      <c r="H7" s="20">
        <v>27684034127.116249</v>
      </c>
      <c r="I7" s="20">
        <v>0</v>
      </c>
      <c r="J7" s="20">
        <v>26669641749.393753</v>
      </c>
      <c r="K7" s="20">
        <v>1352604124.3412793</v>
      </c>
      <c r="L7" s="21">
        <v>17359505.329999998</v>
      </c>
    </row>
    <row r="8" spans="1:12" x14ac:dyDescent="0.3">
      <c r="B8" s="61"/>
      <c r="C8" s="22" t="s">
        <v>3</v>
      </c>
      <c r="D8" s="23"/>
      <c r="E8" s="23"/>
      <c r="F8" s="74">
        <v>2000000000</v>
      </c>
      <c r="G8" s="41">
        <v>0</v>
      </c>
      <c r="H8" s="41">
        <v>1435000000</v>
      </c>
      <c r="I8" s="41">
        <v>0</v>
      </c>
      <c r="J8" s="41">
        <v>565000000</v>
      </c>
      <c r="K8" s="41">
        <v>65518011.819331974</v>
      </c>
      <c r="L8" s="42">
        <v>0</v>
      </c>
    </row>
    <row r="9" spans="1:12" x14ac:dyDescent="0.3">
      <c r="B9" s="50"/>
      <c r="C9" s="43"/>
      <c r="D9" s="73" t="s">
        <v>25</v>
      </c>
      <c r="E9" s="39"/>
      <c r="F9" s="74">
        <v>2000000000</v>
      </c>
      <c r="G9" s="41">
        <v>0</v>
      </c>
      <c r="H9" s="41">
        <v>1435000000</v>
      </c>
      <c r="I9" s="41">
        <v>0</v>
      </c>
      <c r="J9" s="41">
        <v>565000000</v>
      </c>
      <c r="K9" s="41">
        <v>65518011.819331974</v>
      </c>
      <c r="L9" s="44">
        <v>0</v>
      </c>
    </row>
    <row r="10" spans="1:12" x14ac:dyDescent="0.3">
      <c r="B10" s="11"/>
      <c r="C10" s="6"/>
      <c r="D10" s="10"/>
      <c r="E10" s="12" t="s">
        <v>47</v>
      </c>
      <c r="F10" s="45">
        <v>2000000000</v>
      </c>
      <c r="G10" s="45">
        <v>0</v>
      </c>
      <c r="H10" s="45">
        <v>1435000000</v>
      </c>
      <c r="I10" s="45">
        <v>0</v>
      </c>
      <c r="J10" s="45">
        <v>565000000</v>
      </c>
      <c r="K10" s="45">
        <v>65518011.819331974</v>
      </c>
      <c r="L10" s="44">
        <v>0</v>
      </c>
    </row>
    <row r="11" spans="1:12" s="13" customFormat="1" ht="15" customHeight="1" outlineLevel="1" x14ac:dyDescent="0.3">
      <c r="B11" s="11"/>
      <c r="C11" s="6"/>
      <c r="D11" s="10"/>
      <c r="E11" s="12"/>
      <c r="F11" s="45">
        <v>2000000000</v>
      </c>
      <c r="G11" s="45">
        <v>0</v>
      </c>
      <c r="H11" s="45">
        <v>1435000000</v>
      </c>
      <c r="I11" s="45">
        <v>0</v>
      </c>
      <c r="J11" s="45">
        <v>565000000</v>
      </c>
      <c r="K11" s="45">
        <v>65518011.819331974</v>
      </c>
      <c r="L11" s="44">
        <v>0</v>
      </c>
    </row>
    <row r="12" spans="1:12" s="13" customFormat="1" ht="15" customHeight="1" x14ac:dyDescent="0.3">
      <c r="B12" s="11"/>
      <c r="C12" s="6"/>
      <c r="D12" s="10"/>
      <c r="E12" s="12"/>
      <c r="F12" s="45"/>
      <c r="G12" s="45"/>
      <c r="H12" s="45"/>
      <c r="I12" s="45"/>
      <c r="J12" s="45"/>
      <c r="K12" s="45"/>
      <c r="L12" s="44"/>
    </row>
    <row r="13" spans="1:12" x14ac:dyDescent="0.3">
      <c r="B13" s="11"/>
      <c r="C13" s="6"/>
      <c r="D13" s="6" t="s">
        <v>26</v>
      </c>
      <c r="E13" s="10"/>
      <c r="F13" s="14">
        <v>0</v>
      </c>
      <c r="G13" s="45">
        <v>0</v>
      </c>
      <c r="H13" s="45">
        <v>0</v>
      </c>
      <c r="I13" s="45">
        <v>0</v>
      </c>
      <c r="J13" s="45">
        <v>0</v>
      </c>
      <c r="K13" s="45">
        <v>0</v>
      </c>
      <c r="L13" s="44">
        <v>0</v>
      </c>
    </row>
    <row r="14" spans="1:12" outlineLevel="1" x14ac:dyDescent="0.3">
      <c r="B14" s="11"/>
      <c r="C14" s="6"/>
      <c r="D14" s="6"/>
      <c r="E14" s="10"/>
      <c r="F14" s="14"/>
      <c r="G14" s="45"/>
      <c r="H14" s="45"/>
      <c r="I14" s="45"/>
      <c r="J14" s="45"/>
      <c r="K14" s="45"/>
      <c r="L14" s="44"/>
    </row>
    <row r="15" spans="1:12" x14ac:dyDescent="0.3">
      <c r="B15" s="50"/>
      <c r="C15" s="6"/>
      <c r="D15" s="6" t="s">
        <v>4</v>
      </c>
      <c r="E15" s="10"/>
      <c r="F15" s="14">
        <v>0</v>
      </c>
      <c r="G15" s="45">
        <v>0</v>
      </c>
      <c r="H15" s="45">
        <v>0</v>
      </c>
      <c r="I15" s="45">
        <v>0</v>
      </c>
      <c r="J15" s="45">
        <v>0</v>
      </c>
      <c r="K15" s="45">
        <v>0</v>
      </c>
      <c r="L15" s="44">
        <v>0</v>
      </c>
    </row>
    <row r="16" spans="1:12" outlineLevel="1" x14ac:dyDescent="0.3">
      <c r="B16" s="50"/>
      <c r="C16" s="6"/>
      <c r="D16" s="6"/>
      <c r="E16" s="10"/>
      <c r="F16" s="14"/>
      <c r="G16" s="45"/>
      <c r="H16" s="45"/>
      <c r="I16" s="45"/>
      <c r="J16" s="45"/>
      <c r="K16" s="45"/>
      <c r="L16" s="44"/>
    </row>
    <row r="17" spans="2:15" ht="15" x14ac:dyDescent="0.25">
      <c r="B17" s="24"/>
      <c r="C17" s="22" t="s">
        <v>5</v>
      </c>
      <c r="D17" s="22"/>
      <c r="E17" s="22"/>
      <c r="F17" s="25">
        <v>26233933847.84</v>
      </c>
      <c r="G17" s="25">
        <v>26119742028.669998</v>
      </c>
      <c r="H17" s="25">
        <v>26249034127.116249</v>
      </c>
      <c r="I17" s="25">
        <v>0</v>
      </c>
      <c r="J17" s="25">
        <v>26104641749.393753</v>
      </c>
      <c r="K17" s="25">
        <v>1287086112.5219474</v>
      </c>
      <c r="L17" s="26">
        <v>17359505.329999998</v>
      </c>
    </row>
    <row r="18" spans="2:15" x14ac:dyDescent="0.3">
      <c r="B18" s="50"/>
      <c r="C18" s="46"/>
      <c r="D18" s="22" t="s">
        <v>27</v>
      </c>
      <c r="E18" s="39"/>
      <c r="F18" s="41">
        <v>26233933847.84</v>
      </c>
      <c r="G18" s="83">
        <v>26119742028.669998</v>
      </c>
      <c r="H18" s="83">
        <v>26249034127.116249</v>
      </c>
      <c r="I18" s="41">
        <v>0</v>
      </c>
      <c r="J18" s="83">
        <v>26104641749.393753</v>
      </c>
      <c r="K18" s="83">
        <v>1287086112.5219474</v>
      </c>
      <c r="L18" s="82">
        <v>17359505.329999998</v>
      </c>
    </row>
    <row r="19" spans="2:15" x14ac:dyDescent="0.3">
      <c r="B19" s="50"/>
      <c r="C19" s="47"/>
      <c r="D19" s="76"/>
      <c r="E19" s="6" t="s">
        <v>47</v>
      </c>
      <c r="F19" s="45">
        <v>4312520335.7400017</v>
      </c>
      <c r="G19" s="45">
        <v>0</v>
      </c>
      <c r="H19" s="45">
        <v>4312520335.7400017</v>
      </c>
      <c r="I19" s="45"/>
      <c r="J19" s="75" t="s">
        <v>66</v>
      </c>
      <c r="K19" s="45">
        <v>179972316.77998972</v>
      </c>
      <c r="L19" s="44">
        <v>0</v>
      </c>
    </row>
    <row r="20" spans="2:15" x14ac:dyDescent="0.3">
      <c r="B20" s="50"/>
      <c r="C20" s="47"/>
      <c r="D20" s="76"/>
      <c r="E20" s="6" t="s">
        <v>36</v>
      </c>
      <c r="F20" s="45">
        <v>1304476089.49</v>
      </c>
      <c r="G20" s="45">
        <v>0</v>
      </c>
      <c r="H20" s="45">
        <v>1304476089.49</v>
      </c>
      <c r="I20" s="45"/>
      <c r="J20" s="75" t="s">
        <v>66</v>
      </c>
      <c r="K20" s="45">
        <v>55179850.337881275</v>
      </c>
      <c r="L20" s="44">
        <v>0</v>
      </c>
    </row>
    <row r="21" spans="2:15" x14ac:dyDescent="0.3">
      <c r="B21" s="50"/>
      <c r="C21" s="47"/>
      <c r="D21" s="76"/>
      <c r="E21" s="6" t="s">
        <v>51</v>
      </c>
      <c r="F21" s="45">
        <v>1644617488.7199998</v>
      </c>
      <c r="G21" s="45">
        <v>0</v>
      </c>
      <c r="H21" s="45">
        <v>1644617488.72</v>
      </c>
      <c r="I21" s="45"/>
      <c r="J21" s="75" t="s">
        <v>66</v>
      </c>
      <c r="K21" s="45">
        <v>65435261.282888383</v>
      </c>
      <c r="L21" s="44">
        <v>0</v>
      </c>
      <c r="O21" s="16"/>
    </row>
    <row r="22" spans="2:15" x14ac:dyDescent="0.3">
      <c r="B22" s="50"/>
      <c r="C22" s="47"/>
      <c r="D22" s="76"/>
      <c r="E22" s="6" t="s">
        <v>52</v>
      </c>
      <c r="F22" s="45">
        <v>1943971818.7400002</v>
      </c>
      <c r="G22" s="45">
        <v>0</v>
      </c>
      <c r="H22" s="45">
        <v>1943971818.7400002</v>
      </c>
      <c r="I22" s="45"/>
      <c r="J22" s="75" t="s">
        <v>66</v>
      </c>
      <c r="K22" s="45">
        <v>77345829.506417885</v>
      </c>
      <c r="L22" s="44">
        <v>0</v>
      </c>
      <c r="O22" s="16"/>
    </row>
    <row r="23" spans="2:15" x14ac:dyDescent="0.3">
      <c r="B23" s="50"/>
      <c r="C23" s="47"/>
      <c r="D23" s="76"/>
      <c r="E23" s="6" t="s">
        <v>53</v>
      </c>
      <c r="F23" s="45">
        <v>1322506236.2899992</v>
      </c>
      <c r="G23" s="45">
        <v>0</v>
      </c>
      <c r="H23" s="45">
        <v>1322506236.2899992</v>
      </c>
      <c r="I23" s="45"/>
      <c r="J23" s="75" t="s">
        <v>66</v>
      </c>
      <c r="K23" s="45">
        <v>52619251.414594568</v>
      </c>
      <c r="L23" s="44">
        <v>0</v>
      </c>
    </row>
    <row r="24" spans="2:15" x14ac:dyDescent="0.3">
      <c r="B24" s="50"/>
      <c r="C24" s="47"/>
      <c r="D24" s="76"/>
      <c r="E24" s="6" t="s">
        <v>54</v>
      </c>
      <c r="F24" s="45">
        <v>1937471665.3099999</v>
      </c>
      <c r="G24" s="45">
        <v>0</v>
      </c>
      <c r="H24" s="45">
        <v>1937471665.3099999</v>
      </c>
      <c r="I24" s="45"/>
      <c r="J24" s="75" t="s">
        <v>66</v>
      </c>
      <c r="K24" s="45">
        <v>76699297.430939227</v>
      </c>
      <c r="L24" s="44">
        <v>0</v>
      </c>
    </row>
    <row r="25" spans="2:15" x14ac:dyDescent="0.3">
      <c r="B25" s="50"/>
      <c r="C25" s="47"/>
      <c r="D25" s="76"/>
      <c r="E25" s="6" t="s">
        <v>48</v>
      </c>
      <c r="F25" s="45">
        <v>971093776.48999977</v>
      </c>
      <c r="G25" s="45">
        <v>0</v>
      </c>
      <c r="H25" s="45">
        <v>971093776.48999989</v>
      </c>
      <c r="I25" s="45"/>
      <c r="J25" s="75" t="s">
        <v>66</v>
      </c>
      <c r="K25" s="45">
        <v>35907423.69561182</v>
      </c>
      <c r="L25" s="44">
        <v>0</v>
      </c>
    </row>
    <row r="26" spans="2:15" ht="16.2" customHeight="1" x14ac:dyDescent="0.3">
      <c r="B26" s="50"/>
      <c r="C26" s="47"/>
      <c r="D26" s="76"/>
      <c r="E26" s="6" t="s">
        <v>55</v>
      </c>
      <c r="F26" s="45">
        <v>1296535062.7600002</v>
      </c>
      <c r="G26" s="45">
        <v>0</v>
      </c>
      <c r="H26" s="45">
        <v>1296535062.7600002</v>
      </c>
      <c r="I26" s="45"/>
      <c r="J26" s="75" t="s">
        <v>66</v>
      </c>
      <c r="K26" s="45">
        <v>50221968.660892576</v>
      </c>
      <c r="L26" s="44">
        <v>0</v>
      </c>
    </row>
    <row r="27" spans="2:15" x14ac:dyDescent="0.3">
      <c r="B27" s="50"/>
      <c r="C27" s="47"/>
      <c r="D27" s="76"/>
      <c r="E27" s="6" t="s">
        <v>56</v>
      </c>
      <c r="F27" s="45">
        <v>4553811650.6600008</v>
      </c>
      <c r="G27" s="45">
        <v>0</v>
      </c>
      <c r="H27" s="45">
        <v>4553811650.6600008</v>
      </c>
      <c r="I27" s="45"/>
      <c r="J27" s="75" t="s">
        <v>66</v>
      </c>
      <c r="K27" s="45">
        <v>193109711.69241786</v>
      </c>
      <c r="L27" s="44">
        <v>0</v>
      </c>
    </row>
    <row r="28" spans="2:15" x14ac:dyDescent="0.3">
      <c r="B28" s="50"/>
      <c r="C28" s="47"/>
      <c r="D28" s="76"/>
      <c r="E28" s="6" t="s">
        <v>57</v>
      </c>
      <c r="F28" s="45">
        <v>960893400.13999975</v>
      </c>
      <c r="G28" s="45">
        <v>0</v>
      </c>
      <c r="H28" s="45">
        <v>960893400.13999975</v>
      </c>
      <c r="I28" s="45"/>
      <c r="J28" s="75" t="s">
        <v>66</v>
      </c>
      <c r="K28" s="45">
        <v>40747809.025256038</v>
      </c>
      <c r="L28" s="44">
        <v>0</v>
      </c>
    </row>
    <row r="29" spans="2:15" x14ac:dyDescent="0.3">
      <c r="B29" s="50"/>
      <c r="C29" s="48"/>
      <c r="D29" s="79"/>
      <c r="E29" s="81" t="s">
        <v>67</v>
      </c>
      <c r="F29" s="84">
        <v>0</v>
      </c>
      <c r="G29" s="84">
        <v>20133705705.169998</v>
      </c>
      <c r="H29" s="84">
        <v>15100279.276247501</v>
      </c>
      <c r="I29" s="84"/>
      <c r="J29" s="84">
        <v>20118605425.893753</v>
      </c>
      <c r="K29" s="84">
        <v>128352373.87045878</v>
      </c>
      <c r="L29" s="86">
        <v>0</v>
      </c>
      <c r="O29" s="16"/>
    </row>
    <row r="30" spans="2:15" s="72" customFormat="1" x14ac:dyDescent="0.3">
      <c r="B30" s="50"/>
      <c r="C30" s="46"/>
      <c r="D30" s="80" t="s">
        <v>68</v>
      </c>
      <c r="E30" s="81" t="s">
        <v>72</v>
      </c>
      <c r="F30" s="84">
        <v>5986036323.5</v>
      </c>
      <c r="G30" s="84">
        <v>0</v>
      </c>
      <c r="H30" s="85">
        <v>5986036323.5</v>
      </c>
      <c r="I30" s="84">
        <v>0</v>
      </c>
      <c r="J30" s="87" t="s">
        <v>66</v>
      </c>
      <c r="K30" s="85">
        <v>331495018.82459921</v>
      </c>
      <c r="L30" s="86">
        <v>0</v>
      </c>
    </row>
    <row r="31" spans="2:15" s="72" customFormat="1" x14ac:dyDescent="0.3">
      <c r="B31" s="50"/>
      <c r="C31" s="46"/>
      <c r="D31" s="80" t="s">
        <v>68</v>
      </c>
      <c r="E31" s="81" t="s">
        <v>73</v>
      </c>
      <c r="F31" s="84">
        <v>0</v>
      </c>
      <c r="G31" s="84">
        <v>5986036323.5</v>
      </c>
      <c r="H31" s="85">
        <v>0</v>
      </c>
      <c r="I31" s="84">
        <v>0</v>
      </c>
      <c r="J31" s="84">
        <v>5986036323.5</v>
      </c>
      <c r="K31" s="85">
        <v>0</v>
      </c>
      <c r="L31" s="86">
        <v>17359505.329999998</v>
      </c>
    </row>
    <row r="32" spans="2:15" s="72" customFormat="1" x14ac:dyDescent="0.3">
      <c r="B32" s="50"/>
      <c r="C32" s="46"/>
      <c r="D32" s="46"/>
      <c r="E32" s="6"/>
      <c r="F32" s="45"/>
      <c r="G32" s="45"/>
      <c r="H32" s="49"/>
      <c r="I32" s="45"/>
      <c r="J32" s="45"/>
      <c r="K32" s="49"/>
      <c r="L32" s="67"/>
    </row>
    <row r="33" spans="2:16" x14ac:dyDescent="0.3">
      <c r="B33" s="50"/>
      <c r="C33" s="6"/>
      <c r="D33" s="22" t="s">
        <v>28</v>
      </c>
      <c r="E33" s="39"/>
      <c r="F33" s="41">
        <v>0</v>
      </c>
      <c r="G33" s="41">
        <v>0</v>
      </c>
      <c r="H33" s="41">
        <v>0</v>
      </c>
      <c r="I33" s="41">
        <v>0</v>
      </c>
      <c r="J33" s="41">
        <v>0</v>
      </c>
      <c r="K33" s="41">
        <v>0</v>
      </c>
      <c r="L33" s="44">
        <v>0</v>
      </c>
    </row>
    <row r="34" spans="2:16" x14ac:dyDescent="0.3">
      <c r="B34" s="50"/>
      <c r="C34" s="65"/>
      <c r="D34" s="40"/>
      <c r="E34" s="6"/>
      <c r="F34" s="45"/>
      <c r="G34" s="45"/>
      <c r="H34" s="49"/>
      <c r="I34" s="45"/>
      <c r="J34" s="45"/>
      <c r="K34" s="49"/>
      <c r="L34" s="44"/>
      <c r="O34" s="38"/>
      <c r="P34" s="38"/>
    </row>
    <row r="35" spans="2:16" x14ac:dyDescent="0.3">
      <c r="B35" s="50"/>
      <c r="C35" s="6"/>
      <c r="D35" s="6" t="s">
        <v>14</v>
      </c>
      <c r="E35" s="10"/>
      <c r="F35" s="45">
        <v>0</v>
      </c>
      <c r="G35" s="45">
        <v>0</v>
      </c>
      <c r="H35" s="45">
        <v>0</v>
      </c>
      <c r="I35" s="45">
        <v>0</v>
      </c>
      <c r="J35" s="45">
        <v>0</v>
      </c>
      <c r="K35" s="45">
        <v>0</v>
      </c>
      <c r="L35" s="44">
        <v>0</v>
      </c>
    </row>
    <row r="36" spans="2:16" x14ac:dyDescent="0.3">
      <c r="B36" s="50"/>
      <c r="C36" s="6"/>
      <c r="D36" s="6"/>
      <c r="E36" s="10"/>
      <c r="F36" s="45"/>
      <c r="G36" s="45"/>
      <c r="H36" s="45"/>
      <c r="I36" s="45"/>
      <c r="J36" s="45"/>
      <c r="K36" s="45"/>
      <c r="L36" s="44"/>
    </row>
    <row r="37" spans="2:16" ht="15" customHeight="1" x14ac:dyDescent="0.3">
      <c r="B37" s="27" t="s">
        <v>15</v>
      </c>
      <c r="C37" s="28"/>
      <c r="D37" s="28"/>
      <c r="E37" s="28"/>
      <c r="F37" s="29">
        <v>4986123436</v>
      </c>
      <c r="G37" s="29"/>
      <c r="H37" s="29"/>
      <c r="I37" s="29"/>
      <c r="J37" s="29">
        <v>4669228923</v>
      </c>
      <c r="K37" s="29">
        <v>0</v>
      </c>
      <c r="L37" s="30">
        <v>0</v>
      </c>
    </row>
    <row r="38" spans="2:16" x14ac:dyDescent="0.3">
      <c r="B38" s="27" t="s">
        <v>16</v>
      </c>
      <c r="C38" s="28"/>
      <c r="D38" s="28"/>
      <c r="E38" s="28"/>
      <c r="F38" s="35">
        <v>33220057283.84</v>
      </c>
      <c r="G38" s="35">
        <v>26119742028.669998</v>
      </c>
      <c r="H38" s="35">
        <v>27684034127.116249</v>
      </c>
      <c r="I38" s="35">
        <v>0</v>
      </c>
      <c r="J38" s="35">
        <v>31338870672.393753</v>
      </c>
      <c r="K38" s="35">
        <v>1352604124.3412793</v>
      </c>
      <c r="L38" s="78">
        <v>17359505.329999998</v>
      </c>
    </row>
    <row r="39" spans="2:16" x14ac:dyDescent="0.3">
      <c r="B39" s="18" t="s">
        <v>17</v>
      </c>
      <c r="C39" s="19"/>
      <c r="D39" s="19"/>
      <c r="E39" s="19"/>
      <c r="F39" s="20"/>
      <c r="G39" s="20"/>
      <c r="H39" s="20"/>
      <c r="I39" s="20"/>
      <c r="J39" s="20"/>
      <c r="K39" s="20"/>
      <c r="L39" s="21"/>
      <c r="P39" s="16"/>
    </row>
    <row r="40" spans="2:16" x14ac:dyDescent="0.3">
      <c r="B40" s="50"/>
      <c r="C40" s="48" t="s">
        <v>41</v>
      </c>
      <c r="D40" s="40" t="s">
        <v>32</v>
      </c>
      <c r="E40" s="12" t="s">
        <v>29</v>
      </c>
      <c r="F40" s="45">
        <v>253416153.94000113</v>
      </c>
      <c r="G40" s="45">
        <v>0</v>
      </c>
      <c r="H40" s="49">
        <v>16005230.760000002</v>
      </c>
      <c r="I40" s="45">
        <v>0</v>
      </c>
      <c r="J40" s="45">
        <v>237410923.18000114</v>
      </c>
      <c r="K40" s="49">
        <v>12061533.430805676</v>
      </c>
      <c r="L40" s="44"/>
      <c r="N40" s="16"/>
      <c r="P40" s="16"/>
    </row>
    <row r="41" spans="2:16" x14ac:dyDescent="0.3">
      <c r="B41" s="50"/>
      <c r="C41" s="48" t="s">
        <v>41</v>
      </c>
      <c r="D41" s="40" t="s">
        <v>31</v>
      </c>
      <c r="E41" s="6" t="s">
        <v>48</v>
      </c>
      <c r="F41" s="45">
        <v>256083692.40000114</v>
      </c>
      <c r="G41" s="45">
        <v>0</v>
      </c>
      <c r="H41" s="49">
        <v>16005230.760000002</v>
      </c>
      <c r="I41" s="45">
        <v>0</v>
      </c>
      <c r="J41" s="45">
        <v>240078461.64000115</v>
      </c>
      <c r="K41" s="49">
        <v>12415551.104729192</v>
      </c>
      <c r="L41" s="44"/>
      <c r="P41" s="16"/>
    </row>
    <row r="42" spans="2:16" s="72" customFormat="1" x14ac:dyDescent="0.3">
      <c r="B42" s="50"/>
      <c r="C42" s="48" t="s">
        <v>70</v>
      </c>
      <c r="D42" s="40" t="s">
        <v>34</v>
      </c>
      <c r="E42" s="81" t="s">
        <v>40</v>
      </c>
      <c r="F42" s="84">
        <v>2313749999</v>
      </c>
      <c r="G42" s="84">
        <v>0</v>
      </c>
      <c r="H42" s="85">
        <v>91349999.99999994</v>
      </c>
      <c r="I42" s="84">
        <v>0</v>
      </c>
      <c r="J42" s="84">
        <v>2222400000</v>
      </c>
      <c r="K42" s="85">
        <v>106782117.71730527</v>
      </c>
      <c r="L42" s="44"/>
      <c r="M42" s="13"/>
    </row>
    <row r="43" spans="2:16" s="72" customFormat="1" x14ac:dyDescent="0.3">
      <c r="B43" s="50"/>
      <c r="C43" s="48" t="s">
        <v>42</v>
      </c>
      <c r="D43" s="40" t="s">
        <v>35</v>
      </c>
      <c r="E43" s="6" t="s">
        <v>43</v>
      </c>
      <c r="F43" s="45">
        <v>15727192215.14402</v>
      </c>
      <c r="G43" s="45"/>
      <c r="H43" s="49">
        <v>135126681.03975663</v>
      </c>
      <c r="I43" s="45">
        <v>0</v>
      </c>
      <c r="J43" s="45">
        <v>15969399612.715559</v>
      </c>
      <c r="K43" s="49">
        <v>531369744.27160847</v>
      </c>
      <c r="L43" s="44"/>
    </row>
    <row r="44" spans="2:16" x14ac:dyDescent="0.3">
      <c r="B44" s="50"/>
      <c r="C44" s="51"/>
      <c r="D44" s="51"/>
      <c r="E44" s="51"/>
      <c r="F44" s="51"/>
      <c r="G44" s="51"/>
      <c r="H44" s="51"/>
      <c r="I44" s="51"/>
      <c r="J44" s="52"/>
      <c r="K44" s="51"/>
      <c r="L44" s="53"/>
      <c r="N44" s="16"/>
    </row>
    <row r="45" spans="2:16" s="3" customFormat="1" x14ac:dyDescent="0.3">
      <c r="B45" s="18" t="s">
        <v>18</v>
      </c>
      <c r="C45" s="19"/>
      <c r="D45" s="19"/>
      <c r="E45" s="19"/>
      <c r="F45" s="20"/>
      <c r="G45" s="20"/>
      <c r="H45" s="20"/>
      <c r="I45" s="20"/>
      <c r="J45" s="20"/>
      <c r="K45" s="20"/>
      <c r="L45" s="21"/>
      <c r="M45" s="15"/>
    </row>
    <row r="46" spans="2:16" x14ac:dyDescent="0.3">
      <c r="B46" s="11"/>
      <c r="C46" s="54">
        <v>1400</v>
      </c>
      <c r="D46" s="40" t="s">
        <v>32</v>
      </c>
      <c r="E46" s="12" t="s">
        <v>49</v>
      </c>
      <c r="F46" s="45">
        <v>932971200</v>
      </c>
      <c r="G46" s="45">
        <v>0</v>
      </c>
      <c r="H46" s="45">
        <v>0</v>
      </c>
      <c r="I46" s="68">
        <f>IF(F46&gt;J46,(F46-J46)*-1,(F46-J46)*-1)</f>
        <v>-25260200</v>
      </c>
      <c r="J46" s="45">
        <v>907711000</v>
      </c>
      <c r="K46" s="45">
        <v>69114281.754178047</v>
      </c>
      <c r="L46" s="99">
        <v>56683.19</v>
      </c>
      <c r="M46" s="13"/>
      <c r="N46" s="13"/>
      <c r="O46" s="13"/>
    </row>
    <row r="47" spans="2:16" x14ac:dyDescent="0.3">
      <c r="B47" s="11"/>
      <c r="C47" s="54">
        <v>1200</v>
      </c>
      <c r="D47" s="40" t="s">
        <v>31</v>
      </c>
      <c r="E47" s="12" t="s">
        <v>49</v>
      </c>
      <c r="F47" s="45">
        <v>810340800</v>
      </c>
      <c r="G47" s="45">
        <v>0</v>
      </c>
      <c r="H47" s="45">
        <v>0</v>
      </c>
      <c r="I47" s="68">
        <f>IF(F47&gt;J47,(F47-J47)*-1,(F47-J47)*-1)</f>
        <v>-13678800</v>
      </c>
      <c r="J47" s="45">
        <v>796662000</v>
      </c>
      <c r="K47" s="45">
        <v>56177333.333333321</v>
      </c>
      <c r="L47" s="100"/>
      <c r="M47" s="13"/>
      <c r="N47" s="13"/>
      <c r="O47" s="13"/>
    </row>
    <row r="48" spans="2:16" x14ac:dyDescent="0.3">
      <c r="B48" s="11"/>
      <c r="C48" s="54">
        <v>1020</v>
      </c>
      <c r="D48" s="40" t="s">
        <v>33</v>
      </c>
      <c r="E48" s="12" t="s">
        <v>49</v>
      </c>
      <c r="F48" s="45">
        <v>707029540</v>
      </c>
      <c r="G48" s="45">
        <v>0</v>
      </c>
      <c r="H48" s="45">
        <v>0</v>
      </c>
      <c r="I48" s="68">
        <f>IF(F48&gt;J48,(F48-J48)*-1,(F48-J48)*-1)</f>
        <v>-17728840</v>
      </c>
      <c r="J48" s="45">
        <v>689300700</v>
      </c>
      <c r="K48" s="45">
        <v>42963366.666666664</v>
      </c>
      <c r="L48" s="100"/>
      <c r="M48" s="13"/>
      <c r="N48" s="13"/>
      <c r="O48" s="13"/>
    </row>
    <row r="49" spans="1:21" x14ac:dyDescent="0.3">
      <c r="B49" s="11"/>
      <c r="C49" s="54">
        <v>657</v>
      </c>
      <c r="D49" s="40" t="s">
        <v>34</v>
      </c>
      <c r="E49" s="12" t="s">
        <v>49</v>
      </c>
      <c r="F49" s="45">
        <v>438243636.06</v>
      </c>
      <c r="G49" s="45">
        <v>0</v>
      </c>
      <c r="H49" s="45">
        <v>0</v>
      </c>
      <c r="I49" s="68">
        <f>IF(F49&gt;J49,(F49-J49)*-1,(F49-J49)*-1)</f>
        <v>-11145151.199999988</v>
      </c>
      <c r="J49" s="45">
        <v>427098484.86000001</v>
      </c>
      <c r="K49" s="45">
        <v>26919791.814228334</v>
      </c>
      <c r="L49" s="100"/>
      <c r="M49" s="13"/>
      <c r="N49" s="13"/>
      <c r="O49" s="13"/>
    </row>
    <row r="50" spans="1:21" x14ac:dyDescent="0.3">
      <c r="B50" s="31"/>
      <c r="C50" s="32"/>
      <c r="D50" s="33"/>
      <c r="E50" s="33"/>
      <c r="F50" s="63"/>
      <c r="G50" s="63"/>
      <c r="H50" s="63"/>
      <c r="I50" s="63"/>
      <c r="J50" s="63"/>
      <c r="K50" s="63"/>
      <c r="L50" s="64"/>
    </row>
    <row r="51" spans="1:21" x14ac:dyDescent="0.3">
      <c r="B51" s="5"/>
      <c r="C51" s="5"/>
      <c r="D51" s="4"/>
      <c r="E51" s="4"/>
      <c r="F51" s="66"/>
      <c r="G51" s="66"/>
      <c r="H51" s="66"/>
      <c r="I51" s="66"/>
      <c r="J51" s="66"/>
      <c r="K51" s="66"/>
      <c r="L51" s="66"/>
    </row>
    <row r="52" spans="1:21" x14ac:dyDescent="0.3">
      <c r="B52" s="5"/>
      <c r="C52" s="5"/>
      <c r="D52" s="4"/>
      <c r="E52" s="4"/>
      <c r="F52" s="66"/>
      <c r="G52" s="66"/>
      <c r="H52" s="66"/>
      <c r="I52" s="66"/>
      <c r="J52" s="66"/>
      <c r="K52" s="66"/>
      <c r="L52" s="66"/>
    </row>
    <row r="53" spans="1:21" ht="14.4" customHeight="1" x14ac:dyDescent="0.3">
      <c r="B53" s="5"/>
      <c r="C53" s="5"/>
      <c r="D53" s="101" t="s">
        <v>30</v>
      </c>
      <c r="E53" s="101"/>
      <c r="F53" s="93" t="s">
        <v>20</v>
      </c>
      <c r="G53" s="93" t="s">
        <v>50</v>
      </c>
      <c r="H53" s="93" t="s">
        <v>21</v>
      </c>
      <c r="I53" s="93" t="s">
        <v>22</v>
      </c>
      <c r="J53" s="93" t="s">
        <v>23</v>
      </c>
      <c r="K53" s="66"/>
      <c r="L53" s="66"/>
      <c r="P53" s="72"/>
      <c r="Q53" s="72"/>
      <c r="R53" s="72"/>
      <c r="S53" s="72"/>
      <c r="T53" s="72"/>
      <c r="U53" s="72"/>
    </row>
    <row r="54" spans="1:21" ht="28.5" customHeight="1" x14ac:dyDescent="0.3">
      <c r="B54" s="5"/>
      <c r="C54" s="5"/>
      <c r="D54" s="93"/>
      <c r="E54" s="93"/>
      <c r="F54" s="94"/>
      <c r="G54" s="94"/>
      <c r="H54" s="94"/>
      <c r="I54" s="94"/>
      <c r="J54" s="94"/>
      <c r="K54" s="66"/>
      <c r="L54" s="66"/>
      <c r="P54" s="72"/>
      <c r="Q54" s="72"/>
      <c r="R54" s="72"/>
      <c r="S54" s="72"/>
      <c r="T54" s="72"/>
      <c r="U54" s="72"/>
    </row>
    <row r="55" spans="1:21" x14ac:dyDescent="0.3">
      <c r="B55" s="5"/>
      <c r="C55" s="5"/>
      <c r="D55" s="55" t="s">
        <v>32</v>
      </c>
      <c r="E55" s="56" t="s">
        <v>37</v>
      </c>
      <c r="F55" s="57">
        <v>2000000000</v>
      </c>
      <c r="G55" s="58">
        <v>10</v>
      </c>
      <c r="H55" s="58" t="s">
        <v>46</v>
      </c>
      <c r="I55" s="59">
        <v>0</v>
      </c>
      <c r="J55" s="60">
        <v>8.1699999999999995E-2</v>
      </c>
      <c r="K55" s="66"/>
      <c r="L55" s="66"/>
      <c r="P55" s="72"/>
      <c r="Q55" s="72"/>
      <c r="R55" s="72"/>
      <c r="S55" s="72"/>
      <c r="T55" s="72"/>
      <c r="U55" s="72"/>
    </row>
    <row r="56" spans="1:21" x14ac:dyDescent="0.3">
      <c r="B56" s="5"/>
      <c r="C56" s="5"/>
      <c r="D56" s="4"/>
      <c r="E56" s="4"/>
      <c r="F56" s="66"/>
      <c r="G56" s="66"/>
      <c r="H56" s="66"/>
      <c r="I56" s="66"/>
      <c r="J56" s="66"/>
      <c r="K56" s="66"/>
      <c r="L56" s="66"/>
      <c r="P56" s="72"/>
      <c r="Q56" s="72"/>
      <c r="R56" s="72"/>
      <c r="S56" s="72"/>
      <c r="T56" s="72"/>
      <c r="U56" s="72"/>
    </row>
    <row r="57" spans="1:21" x14ac:dyDescent="0.3">
      <c r="B57" s="5"/>
      <c r="C57" s="5"/>
      <c r="D57" s="4"/>
      <c r="E57" s="4"/>
      <c r="F57" s="7"/>
      <c r="G57" s="7"/>
      <c r="H57" s="7"/>
      <c r="I57" s="7"/>
      <c r="J57" s="7"/>
      <c r="K57" s="7"/>
      <c r="L57" s="7"/>
      <c r="P57" s="72"/>
      <c r="Q57" s="72"/>
      <c r="R57" s="72"/>
      <c r="S57" s="72"/>
      <c r="T57" s="72"/>
      <c r="U57" s="72"/>
    </row>
    <row r="58" spans="1:21" ht="20.25" customHeight="1" x14ac:dyDescent="0.3">
      <c r="A58" s="90" t="s">
        <v>19</v>
      </c>
      <c r="B58" s="90"/>
      <c r="C58" s="90"/>
      <c r="D58" s="90"/>
      <c r="E58" s="90"/>
      <c r="F58" s="90"/>
      <c r="G58" s="90"/>
      <c r="H58" s="90"/>
      <c r="I58" s="90"/>
      <c r="J58" s="90"/>
      <c r="K58" s="90"/>
      <c r="L58" s="90"/>
    </row>
    <row r="59" spans="1:21" ht="20.25" customHeight="1" x14ac:dyDescent="0.3">
      <c r="A59" s="90"/>
      <c r="B59" s="90"/>
      <c r="C59" s="90"/>
      <c r="D59" s="90"/>
      <c r="E59" s="90"/>
      <c r="F59" s="90"/>
      <c r="G59" s="90"/>
      <c r="H59" s="90"/>
      <c r="I59" s="90"/>
      <c r="J59" s="90"/>
      <c r="K59" s="90"/>
      <c r="L59" s="90"/>
    </row>
    <row r="60" spans="1:21" ht="20.25" customHeight="1" x14ac:dyDescent="0.3">
      <c r="A60" s="17" t="s">
        <v>39</v>
      </c>
      <c r="C60" s="17"/>
      <c r="D60" s="17"/>
      <c r="E60" s="17"/>
      <c r="F60" s="17"/>
      <c r="G60" s="17"/>
      <c r="H60" s="17"/>
      <c r="I60" s="17"/>
      <c r="J60" s="17"/>
      <c r="K60" s="17"/>
      <c r="L60" s="17"/>
    </row>
    <row r="61" spans="1:21" ht="20.25" customHeight="1" x14ac:dyDescent="0.3">
      <c r="A61" s="90" t="s">
        <v>38</v>
      </c>
      <c r="B61" s="90"/>
      <c r="C61" s="90"/>
      <c r="D61" s="90"/>
      <c r="E61" s="90"/>
      <c r="F61" s="90"/>
      <c r="G61" s="90"/>
      <c r="H61" s="90"/>
      <c r="I61" s="90"/>
      <c r="J61" s="90"/>
      <c r="K61" s="90"/>
      <c r="L61" s="90"/>
    </row>
    <row r="62" spans="1:21" ht="22.2" customHeight="1" x14ac:dyDescent="0.3">
      <c r="A62" s="90"/>
      <c r="B62" s="90"/>
      <c r="C62" s="90"/>
      <c r="D62" s="90"/>
      <c r="E62" s="90"/>
      <c r="F62" s="90"/>
      <c r="G62" s="90"/>
      <c r="H62" s="90"/>
      <c r="I62" s="90"/>
      <c r="J62" s="90"/>
      <c r="K62" s="90"/>
      <c r="L62" s="90"/>
    </row>
    <row r="63" spans="1:21" ht="20.25" customHeight="1" x14ac:dyDescent="0.3">
      <c r="A63" s="37" t="s">
        <v>44</v>
      </c>
      <c r="C63" s="34"/>
      <c r="D63" s="34"/>
      <c r="E63" s="34"/>
      <c r="F63" s="36"/>
      <c r="G63" s="34"/>
      <c r="H63" s="34"/>
      <c r="I63" s="36"/>
      <c r="J63" s="34"/>
      <c r="K63" s="34"/>
      <c r="L63" s="34"/>
    </row>
    <row r="64" spans="1:21" s="72" customFormat="1" ht="40.799999999999997" customHeight="1" x14ac:dyDescent="0.3">
      <c r="A64" s="106" t="s">
        <v>69</v>
      </c>
      <c r="B64" s="106"/>
      <c r="C64" s="106"/>
      <c r="D64" s="106"/>
      <c r="E64" s="106"/>
      <c r="F64" s="106"/>
      <c r="G64" s="106"/>
      <c r="H64" s="106"/>
      <c r="I64" s="106"/>
      <c r="J64" s="106"/>
      <c r="K64" s="106"/>
      <c r="L64" s="106"/>
    </row>
    <row r="65" spans="1:12" ht="20.25" customHeight="1" x14ac:dyDescent="0.3">
      <c r="A65" s="105" t="s">
        <v>71</v>
      </c>
      <c r="B65" s="105"/>
      <c r="C65" s="105"/>
      <c r="D65" s="105"/>
      <c r="E65" s="105"/>
      <c r="F65" s="105"/>
      <c r="G65" s="105"/>
      <c r="H65" s="105"/>
      <c r="I65" s="105"/>
      <c r="J65" s="105"/>
      <c r="K65" s="105"/>
      <c r="L65" s="105"/>
    </row>
    <row r="66" spans="1:12" ht="20.25" customHeight="1" x14ac:dyDescent="0.3">
      <c r="A66" s="105"/>
      <c r="B66" s="105"/>
      <c r="C66" s="105"/>
      <c r="D66" s="105"/>
      <c r="E66" s="105"/>
      <c r="F66" s="105"/>
      <c r="G66" s="105"/>
      <c r="H66" s="105"/>
      <c r="I66" s="105"/>
      <c r="J66" s="105"/>
      <c r="K66" s="105"/>
      <c r="L66" s="105"/>
    </row>
    <row r="67" spans="1:12" s="72" customFormat="1" ht="20.25" customHeight="1" x14ac:dyDescent="0.3">
      <c r="A67" s="77"/>
      <c r="B67" s="77"/>
      <c r="C67" s="77"/>
      <c r="D67" s="77"/>
      <c r="E67" s="77"/>
      <c r="F67" s="77"/>
      <c r="G67" s="77"/>
      <c r="H67" s="77"/>
      <c r="I67" s="77"/>
      <c r="J67" s="77"/>
      <c r="K67" s="77"/>
      <c r="L67" s="77"/>
    </row>
    <row r="68" spans="1:12" ht="20.25" customHeight="1" x14ac:dyDescent="0.3">
      <c r="B68" s="34"/>
      <c r="C68" s="34"/>
      <c r="D68" s="34"/>
      <c r="E68" s="34"/>
      <c r="F68" s="36"/>
      <c r="G68" s="34"/>
      <c r="H68" s="34"/>
      <c r="I68" s="36"/>
      <c r="J68" s="34"/>
      <c r="K68" s="34"/>
      <c r="L68" s="34"/>
    </row>
    <row r="69" spans="1:12" ht="20.25" customHeight="1" x14ac:dyDescent="0.3">
      <c r="F69" s="16"/>
      <c r="I69" s="16"/>
    </row>
    <row r="70" spans="1:12" ht="20.25" hidden="1" customHeight="1" x14ac:dyDescent="0.3">
      <c r="F70" s="16"/>
      <c r="I70" s="16"/>
    </row>
    <row r="71" spans="1:12" hidden="1" x14ac:dyDescent="0.3">
      <c r="C71" s="92" t="s">
        <v>62</v>
      </c>
      <c r="D71" s="92"/>
      <c r="E71" s="92"/>
      <c r="F71" s="92"/>
      <c r="I71" s="92" t="s">
        <v>63</v>
      </c>
      <c r="J71" s="92"/>
      <c r="K71" s="92"/>
    </row>
    <row r="72" spans="1:12" hidden="1" x14ac:dyDescent="0.3">
      <c r="C72" s="89" t="s">
        <v>45</v>
      </c>
      <c r="D72" s="89"/>
      <c r="E72" s="89"/>
      <c r="F72" s="89"/>
      <c r="I72" s="89" t="s">
        <v>64</v>
      </c>
      <c r="J72" s="89"/>
      <c r="K72" s="89"/>
    </row>
    <row r="73" spans="1:12" hidden="1" x14ac:dyDescent="0.3">
      <c r="I73" s="89"/>
      <c r="J73" s="89"/>
      <c r="K73" s="89"/>
    </row>
    <row r="74" spans="1:12" hidden="1" x14ac:dyDescent="0.3"/>
  </sheetData>
  <mergeCells count="21">
    <mergeCell ref="I73:K73"/>
    <mergeCell ref="A58:L59"/>
    <mergeCell ref="A61:L62"/>
    <mergeCell ref="C71:F71"/>
    <mergeCell ref="I71:K71"/>
    <mergeCell ref="C72:F72"/>
    <mergeCell ref="I72:K72"/>
    <mergeCell ref="A65:L66"/>
    <mergeCell ref="A64:L64"/>
    <mergeCell ref="J53:J54"/>
    <mergeCell ref="B2:L2"/>
    <mergeCell ref="B3:L3"/>
    <mergeCell ref="B4:L4"/>
    <mergeCell ref="B5:L5"/>
    <mergeCell ref="B6:E6"/>
    <mergeCell ref="L46:L49"/>
    <mergeCell ref="D53:E54"/>
    <mergeCell ref="F53:F54"/>
    <mergeCell ref="G53:G54"/>
    <mergeCell ref="H53:H54"/>
    <mergeCell ref="I53:I54"/>
  </mergeCells>
  <pageMargins left="0.62992125984251968" right="0.62992125984251968" top="0.74803149606299213" bottom="0.74803149606299213" header="0.31496062992125984" footer="0.31496062992125984"/>
  <pageSetup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2018 Trimestre 1-Formato 2</vt:lpstr>
      <vt:lpstr>2018 Trimestre 2-Formato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LAF Denisse Ortega Aragon</dc:creator>
  <cp:lastModifiedBy>Denisse Ortega Aragon</cp:lastModifiedBy>
  <cp:lastPrinted>2018-09-19T16:08:51Z</cp:lastPrinted>
  <dcterms:created xsi:type="dcterms:W3CDTF">2016-10-20T14:21:00Z</dcterms:created>
  <dcterms:modified xsi:type="dcterms:W3CDTF">2019-01-03T22:14:07Z</dcterms:modified>
</cp:coreProperties>
</file>