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ocuments\FASP 2017\SEPTIEMBRE\"/>
    </mc:Choice>
  </mc:AlternateContent>
  <bookViews>
    <workbookView xWindow="0" yWindow="60" windowWidth="28800" windowHeight="12075"/>
  </bookViews>
  <sheets>
    <sheet name="CHIH SSyE FASP 2013 Agosto 2017" sheetId="1" r:id="rId1"/>
  </sheets>
  <definedNames>
    <definedName name="_xlnm._FilterDatabase" localSheetId="0" hidden="1">'CHIH SSyE FASP 2013 Agosto 2017'!$A$63:$BM$392</definedName>
    <definedName name="_xlnm.Print_Area" localSheetId="0">'CHIH SSyE FASP 2013 Agosto 2017'!$B$1:$BL$402</definedName>
    <definedName name="_xlnm.Print_Titles" localSheetId="0">'CHIH SSyE FASP 2013 Agosto 2017'!$60:$62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3" i="1" l="1"/>
  <c r="X172" i="1" s="1"/>
  <c r="T173" i="1"/>
  <c r="T172" i="1" s="1"/>
  <c r="R173" i="1"/>
  <c r="R172" i="1" s="1"/>
  <c r="J303" i="1" l="1"/>
  <c r="N339" i="1" l="1"/>
  <c r="M339" i="1"/>
  <c r="K339" i="1"/>
  <c r="J339" i="1"/>
  <c r="N315" i="1"/>
  <c r="M315" i="1"/>
  <c r="K315" i="1"/>
  <c r="J315" i="1"/>
  <c r="N294" i="1"/>
  <c r="M294" i="1"/>
  <c r="K294" i="1"/>
  <c r="J294" i="1"/>
  <c r="N261" i="1"/>
  <c r="M261" i="1"/>
  <c r="K261" i="1"/>
  <c r="L261" i="1" s="1"/>
  <c r="J261" i="1"/>
  <c r="N227" i="1"/>
  <c r="M227" i="1"/>
  <c r="K227" i="1"/>
  <c r="L227" i="1" s="1"/>
  <c r="J227" i="1"/>
  <c r="N204" i="1"/>
  <c r="M204" i="1"/>
  <c r="K204" i="1"/>
  <c r="J204" i="1"/>
  <c r="N172" i="1"/>
  <c r="M172" i="1"/>
  <c r="K172" i="1"/>
  <c r="J172" i="1"/>
  <c r="N152" i="1"/>
  <c r="M152" i="1"/>
  <c r="K152" i="1"/>
  <c r="J152" i="1"/>
  <c r="N147" i="1"/>
  <c r="M147" i="1"/>
  <c r="K147" i="1"/>
  <c r="J147" i="1"/>
  <c r="N132" i="1"/>
  <c r="M132" i="1"/>
  <c r="K132" i="1"/>
  <c r="J132" i="1"/>
  <c r="N123" i="1"/>
  <c r="M123" i="1"/>
  <c r="K123" i="1"/>
  <c r="J123" i="1"/>
  <c r="N75" i="1"/>
  <c r="M75" i="1"/>
  <c r="K75" i="1"/>
  <c r="J75" i="1"/>
  <c r="L389" i="1"/>
  <c r="L387" i="1"/>
  <c r="L386" i="1"/>
  <c r="L385" i="1"/>
  <c r="L384" i="1"/>
  <c r="L383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0" i="1"/>
  <c r="L259" i="1"/>
  <c r="L258" i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4" i="1"/>
  <c r="L233" i="1"/>
  <c r="L232" i="1"/>
  <c r="L231" i="1"/>
  <c r="L230" i="1"/>
  <c r="L229" i="1"/>
  <c r="L228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3" i="1"/>
  <c r="L202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5" i="1"/>
  <c r="L154" i="1"/>
  <c r="L153" i="1"/>
  <c r="L151" i="1"/>
  <c r="L150" i="1"/>
  <c r="L149" i="1"/>
  <c r="L148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1" i="1"/>
  <c r="L130" i="1"/>
  <c r="L129" i="1"/>
  <c r="L128" i="1"/>
  <c r="L127" i="1"/>
  <c r="L126" i="1"/>
  <c r="L125" i="1"/>
  <c r="L124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4" i="1"/>
  <c r="L73" i="1"/>
  <c r="L72" i="1"/>
  <c r="L71" i="1"/>
  <c r="L70" i="1"/>
  <c r="L69" i="1"/>
  <c r="L68" i="1"/>
  <c r="L67" i="1"/>
  <c r="L66" i="1"/>
  <c r="L65" i="1"/>
  <c r="O389" i="1"/>
  <c r="P389" i="1" s="1"/>
  <c r="O388" i="1"/>
  <c r="O387" i="1"/>
  <c r="O386" i="1"/>
  <c r="O385" i="1"/>
  <c r="P385" i="1" s="1"/>
  <c r="O384" i="1"/>
  <c r="O383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P365" i="1" s="1"/>
  <c r="O364" i="1"/>
  <c r="O363" i="1"/>
  <c r="O362" i="1"/>
  <c r="O361" i="1"/>
  <c r="P361" i="1" s="1"/>
  <c r="O360" i="1"/>
  <c r="O359" i="1"/>
  <c r="O358" i="1"/>
  <c r="O357" i="1"/>
  <c r="P357" i="1" s="1"/>
  <c r="O356" i="1"/>
  <c r="O355" i="1"/>
  <c r="O354" i="1"/>
  <c r="O353" i="1"/>
  <c r="P353" i="1" s="1"/>
  <c r="O351" i="1"/>
  <c r="O350" i="1"/>
  <c r="O349" i="1"/>
  <c r="P349" i="1" s="1"/>
  <c r="O348" i="1"/>
  <c r="O347" i="1"/>
  <c r="O346" i="1"/>
  <c r="O345" i="1"/>
  <c r="P345" i="1" s="1"/>
  <c r="O344" i="1"/>
  <c r="O343" i="1"/>
  <c r="O342" i="1"/>
  <c r="O341" i="1"/>
  <c r="P341" i="1" s="1"/>
  <c r="O340" i="1"/>
  <c r="P340" i="1" s="1"/>
  <c r="O338" i="1"/>
  <c r="O337" i="1"/>
  <c r="O336" i="1"/>
  <c r="O335" i="1"/>
  <c r="P335" i="1" s="1"/>
  <c r="O334" i="1"/>
  <c r="O333" i="1"/>
  <c r="O332" i="1"/>
  <c r="O331" i="1"/>
  <c r="O330" i="1"/>
  <c r="O329" i="1"/>
  <c r="O328" i="1"/>
  <c r="O326" i="1"/>
  <c r="O324" i="1"/>
  <c r="O323" i="1"/>
  <c r="P323" i="1" s="1"/>
  <c r="O321" i="1"/>
  <c r="O320" i="1"/>
  <c r="O319" i="1"/>
  <c r="P319" i="1" s="1"/>
  <c r="O318" i="1"/>
  <c r="O317" i="1"/>
  <c r="O316" i="1"/>
  <c r="O314" i="1"/>
  <c r="O313" i="1"/>
  <c r="O312" i="1"/>
  <c r="O311" i="1"/>
  <c r="P311" i="1" s="1"/>
  <c r="O310" i="1"/>
  <c r="O309" i="1"/>
  <c r="O308" i="1"/>
  <c r="O307" i="1"/>
  <c r="P307" i="1" s="1"/>
  <c r="O306" i="1"/>
  <c r="O305" i="1"/>
  <c r="O304" i="1"/>
  <c r="O303" i="1"/>
  <c r="P303" i="1" s="1"/>
  <c r="O302" i="1"/>
  <c r="O301" i="1"/>
  <c r="O300" i="1"/>
  <c r="O299" i="1"/>
  <c r="P299" i="1" s="1"/>
  <c r="O298" i="1"/>
  <c r="O297" i="1"/>
  <c r="O296" i="1"/>
  <c r="O295" i="1"/>
  <c r="P295" i="1" s="1"/>
  <c r="O293" i="1"/>
  <c r="P293" i="1" s="1"/>
  <c r="O292" i="1"/>
  <c r="P292" i="1" s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P277" i="1" s="1"/>
  <c r="O276" i="1"/>
  <c r="O275" i="1"/>
  <c r="O274" i="1"/>
  <c r="O273" i="1"/>
  <c r="P273" i="1" s="1"/>
  <c r="O272" i="1"/>
  <c r="O271" i="1"/>
  <c r="O270" i="1"/>
  <c r="O268" i="1"/>
  <c r="O267" i="1"/>
  <c r="O266" i="1"/>
  <c r="O265" i="1"/>
  <c r="O264" i="1"/>
  <c r="O263" i="1"/>
  <c r="O262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P233" i="1" s="1"/>
  <c r="O232" i="1"/>
  <c r="O231" i="1"/>
  <c r="O230" i="1"/>
  <c r="O229" i="1"/>
  <c r="O228" i="1"/>
  <c r="O226" i="1"/>
  <c r="O225" i="1"/>
  <c r="P225" i="1" s="1"/>
  <c r="O224" i="1"/>
  <c r="O223" i="1"/>
  <c r="O222" i="1"/>
  <c r="O221" i="1"/>
  <c r="P221" i="1" s="1"/>
  <c r="O220" i="1"/>
  <c r="O219" i="1"/>
  <c r="O218" i="1"/>
  <c r="O217" i="1"/>
  <c r="P217" i="1" s="1"/>
  <c r="O216" i="1"/>
  <c r="O215" i="1"/>
  <c r="O214" i="1"/>
  <c r="O213" i="1"/>
  <c r="O212" i="1"/>
  <c r="O211" i="1"/>
  <c r="O210" i="1"/>
  <c r="O209" i="1"/>
  <c r="O208" i="1"/>
  <c r="O207" i="1"/>
  <c r="P207" i="1" s="1"/>
  <c r="O206" i="1"/>
  <c r="O205" i="1"/>
  <c r="O204" i="1"/>
  <c r="O203" i="1"/>
  <c r="O202" i="1"/>
  <c r="O201" i="1"/>
  <c r="O200" i="1"/>
  <c r="O199" i="1"/>
  <c r="P199" i="1" s="1"/>
  <c r="O198" i="1"/>
  <c r="O197" i="1"/>
  <c r="P197" i="1" s="1"/>
  <c r="O196" i="1"/>
  <c r="O195" i="1"/>
  <c r="P195" i="1" s="1"/>
  <c r="O194" i="1"/>
  <c r="O193" i="1"/>
  <c r="P193" i="1" s="1"/>
  <c r="O192" i="1"/>
  <c r="O191" i="1"/>
  <c r="P191" i="1" s="1"/>
  <c r="O190" i="1"/>
  <c r="O189" i="1"/>
  <c r="P189" i="1" s="1"/>
  <c r="O188" i="1"/>
  <c r="O187" i="1"/>
  <c r="P187" i="1" s="1"/>
  <c r="O186" i="1"/>
  <c r="O185" i="1"/>
  <c r="P185" i="1" s="1"/>
  <c r="O184" i="1"/>
  <c r="O183" i="1"/>
  <c r="P183" i="1" s="1"/>
  <c r="O182" i="1"/>
  <c r="O181" i="1"/>
  <c r="O180" i="1"/>
  <c r="O179" i="1"/>
  <c r="P179" i="1" s="1"/>
  <c r="O178" i="1"/>
  <c r="O177" i="1"/>
  <c r="P177" i="1" s="1"/>
  <c r="O176" i="1"/>
  <c r="O175" i="1"/>
  <c r="P175" i="1" s="1"/>
  <c r="O174" i="1"/>
  <c r="O173" i="1"/>
  <c r="P173" i="1" s="1"/>
  <c r="O171" i="1"/>
  <c r="P171" i="1" s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1" i="1"/>
  <c r="O150" i="1"/>
  <c r="O149" i="1"/>
  <c r="P149" i="1" s="1"/>
  <c r="O148" i="1"/>
  <c r="O146" i="1"/>
  <c r="O145" i="1"/>
  <c r="P145" i="1" s="1"/>
  <c r="O144" i="1"/>
  <c r="O143" i="1"/>
  <c r="O142" i="1"/>
  <c r="O141" i="1"/>
  <c r="O140" i="1"/>
  <c r="P140" i="1" s="1"/>
  <c r="O139" i="1"/>
  <c r="O138" i="1"/>
  <c r="O137" i="1"/>
  <c r="P137" i="1" s="1"/>
  <c r="O136" i="1"/>
  <c r="O135" i="1"/>
  <c r="O134" i="1"/>
  <c r="O133" i="1"/>
  <c r="O131" i="1"/>
  <c r="O130" i="1"/>
  <c r="O129" i="1"/>
  <c r="P129" i="1" s="1"/>
  <c r="O128" i="1"/>
  <c r="O127" i="1"/>
  <c r="O126" i="1"/>
  <c r="O125" i="1"/>
  <c r="O124" i="1"/>
  <c r="O122" i="1"/>
  <c r="O121" i="1"/>
  <c r="O120" i="1"/>
  <c r="O119" i="1"/>
  <c r="P119" i="1" s="1"/>
  <c r="O118" i="1"/>
  <c r="O117" i="1"/>
  <c r="O116" i="1"/>
  <c r="O115" i="1"/>
  <c r="P115" i="1" s="1"/>
  <c r="O114" i="1"/>
  <c r="O113" i="1"/>
  <c r="O112" i="1"/>
  <c r="O111" i="1"/>
  <c r="P111" i="1" s="1"/>
  <c r="O110" i="1"/>
  <c r="O109" i="1"/>
  <c r="O108" i="1"/>
  <c r="O107" i="1"/>
  <c r="P107" i="1" s="1"/>
  <c r="O106" i="1"/>
  <c r="O105" i="1"/>
  <c r="O104" i="1"/>
  <c r="O103" i="1"/>
  <c r="P103" i="1" s="1"/>
  <c r="O102" i="1"/>
  <c r="O101" i="1"/>
  <c r="O100" i="1"/>
  <c r="O99" i="1"/>
  <c r="P99" i="1" s="1"/>
  <c r="O98" i="1"/>
  <c r="O97" i="1"/>
  <c r="O96" i="1"/>
  <c r="O95" i="1"/>
  <c r="O94" i="1"/>
  <c r="O93" i="1"/>
  <c r="O92" i="1"/>
  <c r="O91" i="1"/>
  <c r="P91" i="1" s="1"/>
  <c r="O90" i="1"/>
  <c r="O89" i="1"/>
  <c r="O88" i="1"/>
  <c r="O87" i="1"/>
  <c r="P87" i="1" s="1"/>
  <c r="O86" i="1"/>
  <c r="O85" i="1"/>
  <c r="O84" i="1"/>
  <c r="O83" i="1"/>
  <c r="P83" i="1" s="1"/>
  <c r="O82" i="1"/>
  <c r="O81" i="1"/>
  <c r="O80" i="1"/>
  <c r="O79" i="1"/>
  <c r="O78" i="1"/>
  <c r="O77" i="1"/>
  <c r="O76" i="1"/>
  <c r="P76" i="1" s="1"/>
  <c r="O74" i="1"/>
  <c r="O73" i="1"/>
  <c r="P73" i="1" s="1"/>
  <c r="O72" i="1"/>
  <c r="O71" i="1"/>
  <c r="P71" i="1" s="1"/>
  <c r="O70" i="1"/>
  <c r="O69" i="1"/>
  <c r="P69" i="1" s="1"/>
  <c r="O68" i="1"/>
  <c r="O67" i="1"/>
  <c r="P67" i="1" s="1"/>
  <c r="O66" i="1"/>
  <c r="O65" i="1"/>
  <c r="P65" i="1" s="1"/>
  <c r="P363" i="1"/>
  <c r="P331" i="1"/>
  <c r="P301" i="1"/>
  <c r="P283" i="1"/>
  <c r="P253" i="1"/>
  <c r="P237" i="1"/>
  <c r="P229" i="1"/>
  <c r="P181" i="1"/>
  <c r="P167" i="1"/>
  <c r="P164" i="1"/>
  <c r="P141" i="1"/>
  <c r="P139" i="1"/>
  <c r="P133" i="1"/>
  <c r="P95" i="1"/>
  <c r="P93" i="1"/>
  <c r="P85" i="1"/>
  <c r="P79" i="1"/>
  <c r="P77" i="1"/>
  <c r="N64" i="1"/>
  <c r="M64" i="1"/>
  <c r="K64" i="1"/>
  <c r="J64" i="1"/>
  <c r="P241" i="1" l="1"/>
  <c r="P245" i="1"/>
  <c r="P259" i="1"/>
  <c r="P280" i="1"/>
  <c r="P297" i="1"/>
  <c r="P305" i="1"/>
  <c r="P309" i="1"/>
  <c r="P313" i="1"/>
  <c r="P343" i="1"/>
  <c r="P347" i="1"/>
  <c r="P351" i="1"/>
  <c r="P377" i="1"/>
  <c r="P100" i="1"/>
  <c r="P125" i="1"/>
  <c r="P157" i="1"/>
  <c r="P161" i="1"/>
  <c r="P165" i="1"/>
  <c r="P169" i="1"/>
  <c r="O64" i="1"/>
  <c r="P216" i="1"/>
  <c r="P249" i="1"/>
  <c r="P211" i="1"/>
  <c r="P215" i="1"/>
  <c r="P231" i="1"/>
  <c r="P235" i="1"/>
  <c r="P263" i="1"/>
  <c r="P267" i="1"/>
  <c r="P271" i="1"/>
  <c r="P275" i="1"/>
  <c r="P279" i="1"/>
  <c r="P287" i="1"/>
  <c r="P291" i="1"/>
  <c r="P296" i="1"/>
  <c r="P300" i="1"/>
  <c r="P304" i="1"/>
  <c r="P308" i="1"/>
  <c r="P312" i="1"/>
  <c r="P317" i="1"/>
  <c r="P321" i="1"/>
  <c r="P329" i="1"/>
  <c r="P333" i="1"/>
  <c r="P337" i="1"/>
  <c r="P355" i="1"/>
  <c r="P359" i="1"/>
  <c r="P367" i="1"/>
  <c r="P268" i="1"/>
  <c r="P68" i="1"/>
  <c r="P72" i="1"/>
  <c r="P81" i="1"/>
  <c r="P89" i="1"/>
  <c r="P97" i="1"/>
  <c r="P101" i="1"/>
  <c r="P105" i="1"/>
  <c r="P109" i="1"/>
  <c r="P113" i="1"/>
  <c r="P117" i="1"/>
  <c r="P121" i="1"/>
  <c r="P135" i="1"/>
  <c r="P143" i="1"/>
  <c r="P153" i="1"/>
  <c r="P255" i="1"/>
  <c r="O75" i="1"/>
  <c r="O123" i="1"/>
  <c r="O132" i="1"/>
  <c r="O147" i="1"/>
  <c r="O152" i="1"/>
  <c r="O172" i="1"/>
  <c r="O227" i="1"/>
  <c r="P227" i="1" s="1"/>
  <c r="O261" i="1"/>
  <c r="P261" i="1" s="1"/>
  <c r="O315" i="1"/>
  <c r="O339" i="1"/>
  <c r="P203" i="1"/>
  <c r="P228" i="1"/>
  <c r="P369" i="1"/>
  <c r="P373" i="1"/>
  <c r="P381" i="1"/>
  <c r="P239" i="1"/>
  <c r="P243" i="1"/>
  <c r="P247" i="1"/>
  <c r="P251" i="1"/>
  <c r="P371" i="1"/>
  <c r="P223" i="1"/>
  <c r="L64" i="1"/>
  <c r="P64" i="1" s="1"/>
  <c r="P88" i="1"/>
  <c r="P151" i="1"/>
  <c r="L75" i="1"/>
  <c r="P75" i="1" s="1"/>
  <c r="L123" i="1"/>
  <c r="P123" i="1" s="1"/>
  <c r="L132" i="1"/>
  <c r="P132" i="1" s="1"/>
  <c r="L152" i="1"/>
  <c r="P219" i="1"/>
  <c r="P127" i="1"/>
  <c r="P131" i="1"/>
  <c r="P356" i="1"/>
  <c r="P360" i="1"/>
  <c r="P364" i="1"/>
  <c r="P372" i="1"/>
  <c r="P376" i="1"/>
  <c r="P380" i="1"/>
  <c r="P384" i="1"/>
  <c r="P375" i="1"/>
  <c r="P379" i="1"/>
  <c r="P383" i="1"/>
  <c r="P387" i="1"/>
  <c r="P155" i="1"/>
  <c r="P159" i="1"/>
  <c r="P163" i="1"/>
  <c r="P205" i="1"/>
  <c r="P209" i="1"/>
  <c r="P213" i="1"/>
  <c r="P265" i="1"/>
  <c r="P281" i="1"/>
  <c r="P285" i="1"/>
  <c r="P289" i="1"/>
  <c r="P344" i="1"/>
  <c r="P348" i="1"/>
  <c r="P136" i="1"/>
  <c r="P144" i="1"/>
  <c r="P124" i="1"/>
  <c r="P128" i="1"/>
  <c r="P208" i="1"/>
  <c r="P212" i="1"/>
  <c r="P220" i="1"/>
  <c r="P224" i="1"/>
  <c r="P232" i="1"/>
  <c r="P236" i="1"/>
  <c r="P240" i="1"/>
  <c r="P244" i="1"/>
  <c r="P248" i="1"/>
  <c r="P252" i="1"/>
  <c r="P256" i="1"/>
  <c r="P260" i="1"/>
  <c r="P264" i="1"/>
  <c r="P272" i="1"/>
  <c r="P276" i="1"/>
  <c r="P284" i="1"/>
  <c r="P288" i="1"/>
  <c r="L172" i="1"/>
  <c r="L204" i="1"/>
  <c r="P204" i="1" s="1"/>
  <c r="P80" i="1"/>
  <c r="P84" i="1"/>
  <c r="P92" i="1"/>
  <c r="P96" i="1"/>
  <c r="P104" i="1"/>
  <c r="P108" i="1"/>
  <c r="P112" i="1"/>
  <c r="P116" i="1"/>
  <c r="P120" i="1"/>
  <c r="P176" i="1"/>
  <c r="P180" i="1"/>
  <c r="P184" i="1"/>
  <c r="P188" i="1"/>
  <c r="P192" i="1"/>
  <c r="P196" i="1"/>
  <c r="P200" i="1"/>
  <c r="P148" i="1"/>
  <c r="P160" i="1"/>
  <c r="P168" i="1"/>
  <c r="P316" i="1"/>
  <c r="P320" i="1"/>
  <c r="P324" i="1"/>
  <c r="P328" i="1"/>
  <c r="P332" i="1"/>
  <c r="P336" i="1"/>
  <c r="L339" i="1"/>
  <c r="L315" i="1"/>
  <c r="P315" i="1" s="1"/>
  <c r="O294" i="1"/>
  <c r="L294" i="1"/>
  <c r="P172" i="1"/>
  <c r="P152" i="1"/>
  <c r="L147" i="1"/>
  <c r="P147" i="1" s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26" i="1"/>
  <c r="P130" i="1"/>
  <c r="P134" i="1"/>
  <c r="P138" i="1"/>
  <c r="P142" i="1"/>
  <c r="P146" i="1"/>
  <c r="P150" i="1"/>
  <c r="P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242" i="1"/>
  <c r="P246" i="1"/>
  <c r="P250" i="1"/>
  <c r="P258" i="1"/>
  <c r="P262" i="1"/>
  <c r="P266" i="1"/>
  <c r="P270" i="1"/>
  <c r="P274" i="1"/>
  <c r="P278" i="1"/>
  <c r="P282" i="1"/>
  <c r="P286" i="1"/>
  <c r="P290" i="1"/>
  <c r="P298" i="1"/>
  <c r="P302" i="1"/>
  <c r="P306" i="1"/>
  <c r="P310" i="1"/>
  <c r="P314" i="1"/>
  <c r="P318" i="1"/>
  <c r="P326" i="1"/>
  <c r="P330" i="1"/>
  <c r="P334" i="1"/>
  <c r="P338" i="1"/>
  <c r="P342" i="1"/>
  <c r="P346" i="1"/>
  <c r="P350" i="1"/>
  <c r="P354" i="1"/>
  <c r="P358" i="1"/>
  <c r="P362" i="1"/>
  <c r="P366" i="1"/>
  <c r="P370" i="1"/>
  <c r="P374" i="1"/>
  <c r="P378" i="1"/>
  <c r="P386" i="1"/>
  <c r="N352" i="1"/>
  <c r="M352" i="1"/>
  <c r="M63" i="1" s="1"/>
  <c r="K352" i="1"/>
  <c r="AY352" i="1" s="1"/>
  <c r="J352" i="1"/>
  <c r="J63" i="1" s="1"/>
  <c r="BB392" i="1"/>
  <c r="BA392" i="1"/>
  <c r="AY392" i="1"/>
  <c r="AX392" i="1"/>
  <c r="BB391" i="1"/>
  <c r="BA391" i="1"/>
  <c r="AY391" i="1"/>
  <c r="AX391" i="1"/>
  <c r="BB390" i="1"/>
  <c r="BA390" i="1"/>
  <c r="AY390" i="1"/>
  <c r="AX390" i="1"/>
  <c r="BB389" i="1"/>
  <c r="BA389" i="1"/>
  <c r="AY389" i="1"/>
  <c r="AX389" i="1"/>
  <c r="BB388" i="1"/>
  <c r="BA388" i="1"/>
  <c r="AY388" i="1"/>
  <c r="BB387" i="1"/>
  <c r="BA387" i="1"/>
  <c r="AY387" i="1"/>
  <c r="AX387" i="1"/>
  <c r="BB386" i="1"/>
  <c r="BA386" i="1"/>
  <c r="AY386" i="1"/>
  <c r="AX386" i="1"/>
  <c r="BB385" i="1"/>
  <c r="BA385" i="1"/>
  <c r="AY385" i="1"/>
  <c r="AX385" i="1"/>
  <c r="BB384" i="1"/>
  <c r="BA384" i="1"/>
  <c r="AY384" i="1"/>
  <c r="AX384" i="1"/>
  <c r="BB383" i="1"/>
  <c r="BA383" i="1"/>
  <c r="AY383" i="1"/>
  <c r="AX383" i="1"/>
  <c r="BB382" i="1"/>
  <c r="AY382" i="1"/>
  <c r="BB381" i="1"/>
  <c r="BA381" i="1"/>
  <c r="AY381" i="1"/>
  <c r="AX381" i="1"/>
  <c r="BB380" i="1"/>
  <c r="BA380" i="1"/>
  <c r="AY380" i="1"/>
  <c r="AX380" i="1"/>
  <c r="BB379" i="1"/>
  <c r="BA379" i="1"/>
  <c r="AY379" i="1"/>
  <c r="AX379" i="1"/>
  <c r="BB378" i="1"/>
  <c r="BA378" i="1"/>
  <c r="AY378" i="1"/>
  <c r="AX378" i="1"/>
  <c r="BB377" i="1"/>
  <c r="BA377" i="1"/>
  <c r="AY377" i="1"/>
  <c r="AX377" i="1"/>
  <c r="BB376" i="1"/>
  <c r="BA376" i="1"/>
  <c r="AY376" i="1"/>
  <c r="AX376" i="1"/>
  <c r="BB375" i="1"/>
  <c r="BA375" i="1"/>
  <c r="AY375" i="1"/>
  <c r="AX375" i="1"/>
  <c r="BB374" i="1"/>
  <c r="BA374" i="1"/>
  <c r="AY374" i="1"/>
  <c r="AX374" i="1"/>
  <c r="BB373" i="1"/>
  <c r="BA373" i="1"/>
  <c r="AY373" i="1"/>
  <c r="AX373" i="1"/>
  <c r="BB372" i="1"/>
  <c r="BA372" i="1"/>
  <c r="AY372" i="1"/>
  <c r="AX372" i="1"/>
  <c r="BB371" i="1"/>
  <c r="BA371" i="1"/>
  <c r="AY371" i="1"/>
  <c r="AX371" i="1"/>
  <c r="BB370" i="1"/>
  <c r="BA370" i="1"/>
  <c r="AY370" i="1"/>
  <c r="AX370" i="1"/>
  <c r="BB369" i="1"/>
  <c r="BA369" i="1"/>
  <c r="AY369" i="1"/>
  <c r="AX369" i="1"/>
  <c r="BB368" i="1"/>
  <c r="BA368" i="1"/>
  <c r="AY368" i="1"/>
  <c r="BB367" i="1"/>
  <c r="BA367" i="1"/>
  <c r="AY367" i="1"/>
  <c r="AX367" i="1"/>
  <c r="BB366" i="1"/>
  <c r="BA366" i="1"/>
  <c r="BC366" i="1" s="1"/>
  <c r="AY366" i="1"/>
  <c r="AX366" i="1"/>
  <c r="BB365" i="1"/>
  <c r="BA365" i="1"/>
  <c r="AY365" i="1"/>
  <c r="AX365" i="1"/>
  <c r="BB364" i="1"/>
  <c r="BA364" i="1"/>
  <c r="BC364" i="1" s="1"/>
  <c r="AY364" i="1"/>
  <c r="AX364" i="1"/>
  <c r="BB363" i="1"/>
  <c r="BA363" i="1"/>
  <c r="BC363" i="1" s="1"/>
  <c r="AY363" i="1"/>
  <c r="AX363" i="1"/>
  <c r="BB362" i="1"/>
  <c r="BA362" i="1"/>
  <c r="BC362" i="1" s="1"/>
  <c r="AY362" i="1"/>
  <c r="AX362" i="1"/>
  <c r="BB361" i="1"/>
  <c r="BA361" i="1"/>
  <c r="BC361" i="1" s="1"/>
  <c r="AY361" i="1"/>
  <c r="AX361" i="1"/>
  <c r="BB360" i="1"/>
  <c r="BA360" i="1"/>
  <c r="BC360" i="1" s="1"/>
  <c r="AY360" i="1"/>
  <c r="AX360" i="1"/>
  <c r="BB359" i="1"/>
  <c r="BA359" i="1"/>
  <c r="BC359" i="1" s="1"/>
  <c r="AY359" i="1"/>
  <c r="AX359" i="1"/>
  <c r="BB358" i="1"/>
  <c r="BA358" i="1"/>
  <c r="AY358" i="1"/>
  <c r="AX358" i="1"/>
  <c r="BB357" i="1"/>
  <c r="BA357" i="1"/>
  <c r="AY357" i="1"/>
  <c r="AX357" i="1"/>
  <c r="BB356" i="1"/>
  <c r="BA356" i="1"/>
  <c r="AY356" i="1"/>
  <c r="AX356" i="1"/>
  <c r="BB355" i="1"/>
  <c r="BA355" i="1"/>
  <c r="AY355" i="1"/>
  <c r="AX355" i="1"/>
  <c r="BB354" i="1"/>
  <c r="BA354" i="1"/>
  <c r="AY354" i="1"/>
  <c r="AX354" i="1"/>
  <c r="BB353" i="1"/>
  <c r="BA353" i="1"/>
  <c r="AY353" i="1"/>
  <c r="AX353" i="1"/>
  <c r="BB351" i="1"/>
  <c r="BA351" i="1"/>
  <c r="BC351" i="1" s="1"/>
  <c r="AY351" i="1"/>
  <c r="AX351" i="1"/>
  <c r="BB350" i="1"/>
  <c r="BA350" i="1"/>
  <c r="BC350" i="1" s="1"/>
  <c r="AY350" i="1"/>
  <c r="AX350" i="1"/>
  <c r="BB349" i="1"/>
  <c r="BA349" i="1"/>
  <c r="AY349" i="1"/>
  <c r="AX349" i="1"/>
  <c r="BB348" i="1"/>
  <c r="BA348" i="1"/>
  <c r="BC348" i="1" s="1"/>
  <c r="AY348" i="1"/>
  <c r="AX348" i="1"/>
  <c r="BB347" i="1"/>
  <c r="BA347" i="1"/>
  <c r="BC347" i="1" s="1"/>
  <c r="AY347" i="1"/>
  <c r="AX347" i="1"/>
  <c r="BB346" i="1"/>
  <c r="BA346" i="1"/>
  <c r="BC346" i="1" s="1"/>
  <c r="AY346" i="1"/>
  <c r="AX346" i="1"/>
  <c r="BB345" i="1"/>
  <c r="BA345" i="1"/>
  <c r="AY345" i="1"/>
  <c r="AX345" i="1"/>
  <c r="BB344" i="1"/>
  <c r="BA344" i="1"/>
  <c r="AY344" i="1"/>
  <c r="AX344" i="1"/>
  <c r="BB343" i="1"/>
  <c r="BA343" i="1"/>
  <c r="AY343" i="1"/>
  <c r="AX343" i="1"/>
  <c r="BB342" i="1"/>
  <c r="BA342" i="1"/>
  <c r="AY342" i="1"/>
  <c r="AX342" i="1"/>
  <c r="BB341" i="1"/>
  <c r="BA341" i="1"/>
  <c r="AY341" i="1"/>
  <c r="AX341" i="1"/>
  <c r="BB340" i="1"/>
  <c r="BA340" i="1"/>
  <c r="AY340" i="1"/>
  <c r="AX340" i="1"/>
  <c r="BB339" i="1"/>
  <c r="BA339" i="1"/>
  <c r="AY339" i="1"/>
  <c r="AX339" i="1"/>
  <c r="BB338" i="1"/>
  <c r="BA338" i="1"/>
  <c r="AY338" i="1"/>
  <c r="AX338" i="1"/>
  <c r="BB337" i="1"/>
  <c r="BA337" i="1"/>
  <c r="AY337" i="1"/>
  <c r="AX337" i="1"/>
  <c r="BB336" i="1"/>
  <c r="BA336" i="1"/>
  <c r="AY336" i="1"/>
  <c r="AX336" i="1"/>
  <c r="BB335" i="1"/>
  <c r="BA335" i="1"/>
  <c r="AY335" i="1"/>
  <c r="AX335" i="1"/>
  <c r="BB334" i="1"/>
  <c r="BA334" i="1"/>
  <c r="AY334" i="1"/>
  <c r="AX334" i="1"/>
  <c r="BB333" i="1"/>
  <c r="BA333" i="1"/>
  <c r="AY333" i="1"/>
  <c r="AX333" i="1"/>
  <c r="BB332" i="1"/>
  <c r="BA332" i="1"/>
  <c r="AY332" i="1"/>
  <c r="AX332" i="1"/>
  <c r="BB331" i="1"/>
  <c r="BA331" i="1"/>
  <c r="AY331" i="1"/>
  <c r="AX331" i="1"/>
  <c r="BB330" i="1"/>
  <c r="BA330" i="1"/>
  <c r="AY330" i="1"/>
  <c r="AX330" i="1"/>
  <c r="BB329" i="1"/>
  <c r="BA329" i="1"/>
  <c r="AY329" i="1"/>
  <c r="AX329" i="1"/>
  <c r="BB328" i="1"/>
  <c r="BA328" i="1"/>
  <c r="AY328" i="1"/>
  <c r="AX328" i="1"/>
  <c r="BB327" i="1"/>
  <c r="AY327" i="1"/>
  <c r="AX327" i="1"/>
  <c r="BB326" i="1"/>
  <c r="BA326" i="1"/>
  <c r="AY326" i="1"/>
  <c r="AX326" i="1"/>
  <c r="BB325" i="1"/>
  <c r="AY325" i="1"/>
  <c r="AX325" i="1"/>
  <c r="AZ325" i="1" s="1"/>
  <c r="BB324" i="1"/>
  <c r="BA324" i="1"/>
  <c r="AY324" i="1"/>
  <c r="AX324" i="1"/>
  <c r="AZ324" i="1" s="1"/>
  <c r="BB323" i="1"/>
  <c r="BA323" i="1"/>
  <c r="AY323" i="1"/>
  <c r="AX323" i="1"/>
  <c r="BB322" i="1"/>
  <c r="AY322" i="1"/>
  <c r="AX322" i="1"/>
  <c r="BB321" i="1"/>
  <c r="BA321" i="1"/>
  <c r="AY321" i="1"/>
  <c r="AX321" i="1"/>
  <c r="BB320" i="1"/>
  <c r="BA320" i="1"/>
  <c r="AY320" i="1"/>
  <c r="AX320" i="1"/>
  <c r="BB319" i="1"/>
  <c r="BA319" i="1"/>
  <c r="AY319" i="1"/>
  <c r="AX319" i="1"/>
  <c r="BB318" i="1"/>
  <c r="BA318" i="1"/>
  <c r="AY318" i="1"/>
  <c r="AX318" i="1"/>
  <c r="BB317" i="1"/>
  <c r="BA317" i="1"/>
  <c r="AY317" i="1"/>
  <c r="AX317" i="1"/>
  <c r="BB316" i="1"/>
  <c r="BA316" i="1"/>
  <c r="AY316" i="1"/>
  <c r="AX316" i="1"/>
  <c r="BB315" i="1"/>
  <c r="BA315" i="1"/>
  <c r="AY315" i="1"/>
  <c r="AX315" i="1"/>
  <c r="BB314" i="1"/>
  <c r="BA314" i="1"/>
  <c r="AY314" i="1"/>
  <c r="AX314" i="1"/>
  <c r="BB313" i="1"/>
  <c r="BA313" i="1"/>
  <c r="AY313" i="1"/>
  <c r="AX313" i="1"/>
  <c r="BB312" i="1"/>
  <c r="BA312" i="1"/>
  <c r="AY312" i="1"/>
  <c r="AX312" i="1"/>
  <c r="BB311" i="1"/>
  <c r="BA311" i="1"/>
  <c r="AY311" i="1"/>
  <c r="AX311" i="1"/>
  <c r="BB310" i="1"/>
  <c r="BA310" i="1"/>
  <c r="AY310" i="1"/>
  <c r="AX310" i="1"/>
  <c r="BB309" i="1"/>
  <c r="BA309" i="1"/>
  <c r="AY309" i="1"/>
  <c r="AX309" i="1"/>
  <c r="BB308" i="1"/>
  <c r="BA308" i="1"/>
  <c r="AY308" i="1"/>
  <c r="AX308" i="1"/>
  <c r="BB307" i="1"/>
  <c r="BA307" i="1"/>
  <c r="AY307" i="1"/>
  <c r="AX307" i="1"/>
  <c r="BB306" i="1"/>
  <c r="BA306" i="1"/>
  <c r="AY306" i="1"/>
  <c r="AX306" i="1"/>
  <c r="BB305" i="1"/>
  <c r="BA305" i="1"/>
  <c r="AY305" i="1"/>
  <c r="AX305" i="1"/>
  <c r="BB304" i="1"/>
  <c r="BA304" i="1"/>
  <c r="AY304" i="1"/>
  <c r="AX304" i="1"/>
  <c r="BB303" i="1"/>
  <c r="BA303" i="1"/>
  <c r="AY303" i="1"/>
  <c r="BB302" i="1"/>
  <c r="BA302" i="1"/>
  <c r="AY302" i="1"/>
  <c r="AX302" i="1"/>
  <c r="BB301" i="1"/>
  <c r="BA301" i="1"/>
  <c r="AY301" i="1"/>
  <c r="AX301" i="1"/>
  <c r="BB300" i="1"/>
  <c r="BA300" i="1"/>
  <c r="AY300" i="1"/>
  <c r="AX300" i="1"/>
  <c r="BB299" i="1"/>
  <c r="BA299" i="1"/>
  <c r="AY299" i="1"/>
  <c r="AX299" i="1"/>
  <c r="BB298" i="1"/>
  <c r="BA298" i="1"/>
  <c r="AY298" i="1"/>
  <c r="AX298" i="1"/>
  <c r="BB297" i="1"/>
  <c r="BA297" i="1"/>
  <c r="AY297" i="1"/>
  <c r="AX297" i="1"/>
  <c r="BB296" i="1"/>
  <c r="BA296" i="1"/>
  <c r="AY296" i="1"/>
  <c r="AX296" i="1"/>
  <c r="BB295" i="1"/>
  <c r="BA295" i="1"/>
  <c r="AY295" i="1"/>
  <c r="AX295" i="1"/>
  <c r="BB294" i="1"/>
  <c r="BA294" i="1"/>
  <c r="AY294" i="1"/>
  <c r="BB293" i="1"/>
  <c r="BA293" i="1"/>
  <c r="AY293" i="1"/>
  <c r="AX293" i="1"/>
  <c r="BB292" i="1"/>
  <c r="BA292" i="1"/>
  <c r="AY292" i="1"/>
  <c r="AX292" i="1"/>
  <c r="BB291" i="1"/>
  <c r="BA291" i="1"/>
  <c r="AY291" i="1"/>
  <c r="AX291" i="1"/>
  <c r="BB290" i="1"/>
  <c r="BA290" i="1"/>
  <c r="AY290" i="1"/>
  <c r="AX290" i="1"/>
  <c r="BB289" i="1"/>
  <c r="BA289" i="1"/>
  <c r="AY289" i="1"/>
  <c r="AX289" i="1"/>
  <c r="BB288" i="1"/>
  <c r="BA288" i="1"/>
  <c r="AY288" i="1"/>
  <c r="AX288" i="1"/>
  <c r="BB287" i="1"/>
  <c r="BA287" i="1"/>
  <c r="AY287" i="1"/>
  <c r="AX287" i="1"/>
  <c r="BB286" i="1"/>
  <c r="BA286" i="1"/>
  <c r="AY286" i="1"/>
  <c r="AX286" i="1"/>
  <c r="BB285" i="1"/>
  <c r="BA285" i="1"/>
  <c r="AY285" i="1"/>
  <c r="AX285" i="1"/>
  <c r="BB284" i="1"/>
  <c r="BA284" i="1"/>
  <c r="AY284" i="1"/>
  <c r="AX284" i="1"/>
  <c r="BB283" i="1"/>
  <c r="BA283" i="1"/>
  <c r="AY283" i="1"/>
  <c r="AX283" i="1"/>
  <c r="BB282" i="1"/>
  <c r="BA282" i="1"/>
  <c r="AY282" i="1"/>
  <c r="AX282" i="1"/>
  <c r="BB281" i="1"/>
  <c r="BA281" i="1"/>
  <c r="AY281" i="1"/>
  <c r="AX281" i="1"/>
  <c r="BB280" i="1"/>
  <c r="BA280" i="1"/>
  <c r="AY280" i="1"/>
  <c r="AX280" i="1"/>
  <c r="BB279" i="1"/>
  <c r="BA279" i="1"/>
  <c r="AY279" i="1"/>
  <c r="AX279" i="1"/>
  <c r="BB278" i="1"/>
  <c r="BA278" i="1"/>
  <c r="AY278" i="1"/>
  <c r="AX278" i="1"/>
  <c r="BB277" i="1"/>
  <c r="BA277" i="1"/>
  <c r="AY277" i="1"/>
  <c r="AX277" i="1"/>
  <c r="BB276" i="1"/>
  <c r="BA276" i="1"/>
  <c r="AY276" i="1"/>
  <c r="AX276" i="1"/>
  <c r="BB275" i="1"/>
  <c r="BA275" i="1"/>
  <c r="AY275" i="1"/>
  <c r="AX275" i="1"/>
  <c r="BB274" i="1"/>
  <c r="BA274" i="1"/>
  <c r="AY274" i="1"/>
  <c r="AX274" i="1"/>
  <c r="BB273" i="1"/>
  <c r="BA273" i="1"/>
  <c r="AY273" i="1"/>
  <c r="AX273" i="1"/>
  <c r="BB272" i="1"/>
  <c r="BA272" i="1"/>
  <c r="AY272" i="1"/>
  <c r="AX272" i="1"/>
  <c r="BB271" i="1"/>
  <c r="BA271" i="1"/>
  <c r="AY271" i="1"/>
  <c r="AX271" i="1"/>
  <c r="BB270" i="1"/>
  <c r="BA270" i="1"/>
  <c r="AY270" i="1"/>
  <c r="AX270" i="1"/>
  <c r="BB269" i="1"/>
  <c r="AY269" i="1"/>
  <c r="AX269" i="1"/>
  <c r="BB268" i="1"/>
  <c r="BA268" i="1"/>
  <c r="AY268" i="1"/>
  <c r="AX268" i="1"/>
  <c r="BB267" i="1"/>
  <c r="BA267" i="1"/>
  <c r="AY267" i="1"/>
  <c r="AX267" i="1"/>
  <c r="BB266" i="1"/>
  <c r="BA266" i="1"/>
  <c r="AY266" i="1"/>
  <c r="AX266" i="1"/>
  <c r="BB265" i="1"/>
  <c r="BA265" i="1"/>
  <c r="AY265" i="1"/>
  <c r="AX265" i="1"/>
  <c r="BB264" i="1"/>
  <c r="BA264" i="1"/>
  <c r="AY264" i="1"/>
  <c r="AX264" i="1"/>
  <c r="BB263" i="1"/>
  <c r="BA263" i="1"/>
  <c r="AY263" i="1"/>
  <c r="AX263" i="1"/>
  <c r="BB262" i="1"/>
  <c r="BA262" i="1"/>
  <c r="AY262" i="1"/>
  <c r="AX262" i="1"/>
  <c r="BB261" i="1"/>
  <c r="BA261" i="1"/>
  <c r="AY261" i="1"/>
  <c r="AX261" i="1"/>
  <c r="BB260" i="1"/>
  <c r="BA260" i="1"/>
  <c r="AY260" i="1"/>
  <c r="AX260" i="1"/>
  <c r="BB259" i="1"/>
  <c r="BA259" i="1"/>
  <c r="AY259" i="1"/>
  <c r="AX259" i="1"/>
  <c r="BB258" i="1"/>
  <c r="BA258" i="1"/>
  <c r="AY258" i="1"/>
  <c r="AX258" i="1"/>
  <c r="BB257" i="1"/>
  <c r="BA257" i="1"/>
  <c r="AY257" i="1"/>
  <c r="BB256" i="1"/>
  <c r="BA256" i="1"/>
  <c r="AY256" i="1"/>
  <c r="AX256" i="1"/>
  <c r="BB255" i="1"/>
  <c r="BA255" i="1"/>
  <c r="AY255" i="1"/>
  <c r="AX255" i="1"/>
  <c r="BB254" i="1"/>
  <c r="BA254" i="1"/>
  <c r="AY254" i="1"/>
  <c r="BB253" i="1"/>
  <c r="BA253" i="1"/>
  <c r="AY253" i="1"/>
  <c r="AX253" i="1"/>
  <c r="BB252" i="1"/>
  <c r="BA252" i="1"/>
  <c r="AY252" i="1"/>
  <c r="AX252" i="1"/>
  <c r="BB251" i="1"/>
  <c r="BA251" i="1"/>
  <c r="AY251" i="1"/>
  <c r="AX251" i="1"/>
  <c r="BB250" i="1"/>
  <c r="BA250" i="1"/>
  <c r="AY250" i="1"/>
  <c r="AX250" i="1"/>
  <c r="BB249" i="1"/>
  <c r="BA249" i="1"/>
  <c r="AY249" i="1"/>
  <c r="AX249" i="1"/>
  <c r="BB248" i="1"/>
  <c r="BA248" i="1"/>
  <c r="AY248" i="1"/>
  <c r="AX248" i="1"/>
  <c r="BB247" i="1"/>
  <c r="BA247" i="1"/>
  <c r="AY247" i="1"/>
  <c r="AX247" i="1"/>
  <c r="BB246" i="1"/>
  <c r="BA246" i="1"/>
  <c r="AY246" i="1"/>
  <c r="AX246" i="1"/>
  <c r="BB245" i="1"/>
  <c r="BA245" i="1"/>
  <c r="AY245" i="1"/>
  <c r="AX245" i="1"/>
  <c r="BB244" i="1"/>
  <c r="BA244" i="1"/>
  <c r="AY244" i="1"/>
  <c r="AX244" i="1"/>
  <c r="BB243" i="1"/>
  <c r="BA243" i="1"/>
  <c r="AY243" i="1"/>
  <c r="AX243" i="1"/>
  <c r="BB242" i="1"/>
  <c r="BA242" i="1"/>
  <c r="AY242" i="1"/>
  <c r="AX242" i="1"/>
  <c r="BB241" i="1"/>
  <c r="BA241" i="1"/>
  <c r="AY241" i="1"/>
  <c r="AX241" i="1"/>
  <c r="BB240" i="1"/>
  <c r="BA240" i="1"/>
  <c r="AY240" i="1"/>
  <c r="AX240" i="1"/>
  <c r="BB239" i="1"/>
  <c r="BA239" i="1"/>
  <c r="AY239" i="1"/>
  <c r="AX239" i="1"/>
  <c r="BB238" i="1"/>
  <c r="BA238" i="1"/>
  <c r="AY238" i="1"/>
  <c r="BB237" i="1"/>
  <c r="BA237" i="1"/>
  <c r="AY237" i="1"/>
  <c r="AX237" i="1"/>
  <c r="BB236" i="1"/>
  <c r="BA236" i="1"/>
  <c r="AY236" i="1"/>
  <c r="AX236" i="1"/>
  <c r="BB235" i="1"/>
  <c r="BA235" i="1"/>
  <c r="AY235" i="1"/>
  <c r="AX235" i="1"/>
  <c r="BB234" i="1"/>
  <c r="BA234" i="1"/>
  <c r="AY234" i="1"/>
  <c r="AZ234" i="1" s="1"/>
  <c r="AX234" i="1"/>
  <c r="BB233" i="1"/>
  <c r="BA233" i="1"/>
  <c r="AY233" i="1"/>
  <c r="AX233" i="1"/>
  <c r="BB232" i="1"/>
  <c r="BA232" i="1"/>
  <c r="AY232" i="1"/>
  <c r="AX232" i="1"/>
  <c r="BB231" i="1"/>
  <c r="BA231" i="1"/>
  <c r="AY231" i="1"/>
  <c r="AX231" i="1"/>
  <c r="BB230" i="1"/>
  <c r="BA230" i="1"/>
  <c r="AY230" i="1"/>
  <c r="AX230" i="1"/>
  <c r="BB229" i="1"/>
  <c r="BA229" i="1"/>
  <c r="AY229" i="1"/>
  <c r="AX229" i="1"/>
  <c r="BB228" i="1"/>
  <c r="BA228" i="1"/>
  <c r="AY228" i="1"/>
  <c r="AX228" i="1"/>
  <c r="BB227" i="1"/>
  <c r="BA227" i="1"/>
  <c r="AY227" i="1"/>
  <c r="AX227" i="1"/>
  <c r="BB226" i="1"/>
  <c r="BA226" i="1"/>
  <c r="AY226" i="1"/>
  <c r="AX226" i="1"/>
  <c r="BB225" i="1"/>
  <c r="BA225" i="1"/>
  <c r="AY225" i="1"/>
  <c r="AX225" i="1"/>
  <c r="BB224" i="1"/>
  <c r="BA224" i="1"/>
  <c r="AY224" i="1"/>
  <c r="AX224" i="1"/>
  <c r="BB223" i="1"/>
  <c r="BA223" i="1"/>
  <c r="AY223" i="1"/>
  <c r="AX223" i="1"/>
  <c r="BB222" i="1"/>
  <c r="BA222" i="1"/>
  <c r="AY222" i="1"/>
  <c r="AZ222" i="1" s="1"/>
  <c r="AX222" i="1"/>
  <c r="BB221" i="1"/>
  <c r="BA221" i="1"/>
  <c r="AY221" i="1"/>
  <c r="AX221" i="1"/>
  <c r="BB220" i="1"/>
  <c r="BA220" i="1"/>
  <c r="AY220" i="1"/>
  <c r="AX220" i="1"/>
  <c r="BB219" i="1"/>
  <c r="BA219" i="1"/>
  <c r="AY219" i="1"/>
  <c r="AX219" i="1"/>
  <c r="BB218" i="1"/>
  <c r="BA218" i="1"/>
  <c r="AY218" i="1"/>
  <c r="AX218" i="1"/>
  <c r="BB217" i="1"/>
  <c r="BA217" i="1"/>
  <c r="AY217" i="1"/>
  <c r="AX217" i="1"/>
  <c r="BB216" i="1"/>
  <c r="BA216" i="1"/>
  <c r="AY216" i="1"/>
  <c r="AX216" i="1"/>
  <c r="BB215" i="1"/>
  <c r="BA215" i="1"/>
  <c r="AY215" i="1"/>
  <c r="AX215" i="1"/>
  <c r="BB214" i="1"/>
  <c r="BA214" i="1"/>
  <c r="AY214" i="1"/>
  <c r="AZ214" i="1" s="1"/>
  <c r="AX214" i="1"/>
  <c r="BB213" i="1"/>
  <c r="BA213" i="1"/>
  <c r="AY213" i="1"/>
  <c r="AX213" i="1"/>
  <c r="BB212" i="1"/>
  <c r="BA212" i="1"/>
  <c r="AY212" i="1"/>
  <c r="AX212" i="1"/>
  <c r="BB211" i="1"/>
  <c r="BA211" i="1"/>
  <c r="AY211" i="1"/>
  <c r="AX211" i="1"/>
  <c r="BB210" i="1"/>
  <c r="BA210" i="1"/>
  <c r="AY210" i="1"/>
  <c r="AX210" i="1"/>
  <c r="BB209" i="1"/>
  <c r="BA209" i="1"/>
  <c r="AY209" i="1"/>
  <c r="AX209" i="1"/>
  <c r="BB208" i="1"/>
  <c r="BA208" i="1"/>
  <c r="AY208" i="1"/>
  <c r="AX208" i="1"/>
  <c r="BB207" i="1"/>
  <c r="BA207" i="1"/>
  <c r="AY207" i="1"/>
  <c r="AX207" i="1"/>
  <c r="BB206" i="1"/>
  <c r="BA206" i="1"/>
  <c r="AY206" i="1"/>
  <c r="AX206" i="1"/>
  <c r="BB205" i="1"/>
  <c r="BA205" i="1"/>
  <c r="AY205" i="1"/>
  <c r="AX205" i="1"/>
  <c r="BB204" i="1"/>
  <c r="BA204" i="1"/>
  <c r="BB203" i="1"/>
  <c r="BA203" i="1"/>
  <c r="AY203" i="1"/>
  <c r="AX203" i="1"/>
  <c r="BB202" i="1"/>
  <c r="BA202" i="1"/>
  <c r="AY202" i="1"/>
  <c r="AX202" i="1"/>
  <c r="BB201" i="1"/>
  <c r="BA201" i="1"/>
  <c r="AY201" i="1"/>
  <c r="BB200" i="1"/>
  <c r="BA200" i="1"/>
  <c r="AY200" i="1"/>
  <c r="AX200" i="1"/>
  <c r="BB199" i="1"/>
  <c r="BA199" i="1"/>
  <c r="AY199" i="1"/>
  <c r="AX199" i="1"/>
  <c r="BB198" i="1"/>
  <c r="BA198" i="1"/>
  <c r="AY198" i="1"/>
  <c r="AX198" i="1"/>
  <c r="BB197" i="1"/>
  <c r="BA197" i="1"/>
  <c r="AY197" i="1"/>
  <c r="AX197" i="1"/>
  <c r="BB196" i="1"/>
  <c r="BA196" i="1"/>
  <c r="AY196" i="1"/>
  <c r="AX196" i="1"/>
  <c r="BB195" i="1"/>
  <c r="BA195" i="1"/>
  <c r="AY195" i="1"/>
  <c r="AX195" i="1"/>
  <c r="BB194" i="1"/>
  <c r="BA194" i="1"/>
  <c r="AY194" i="1"/>
  <c r="AX194" i="1"/>
  <c r="BB193" i="1"/>
  <c r="BA193" i="1"/>
  <c r="AY193" i="1"/>
  <c r="AX193" i="1"/>
  <c r="BB192" i="1"/>
  <c r="BA192" i="1"/>
  <c r="AY192" i="1"/>
  <c r="AX192" i="1"/>
  <c r="BB191" i="1"/>
  <c r="BA191" i="1"/>
  <c r="AY191" i="1"/>
  <c r="AX191" i="1"/>
  <c r="BB190" i="1"/>
  <c r="BA190" i="1"/>
  <c r="AY190" i="1"/>
  <c r="AX190" i="1"/>
  <c r="BB189" i="1"/>
  <c r="BA189" i="1"/>
  <c r="BC189" i="1" s="1"/>
  <c r="AY189" i="1"/>
  <c r="AX189" i="1"/>
  <c r="BB188" i="1"/>
  <c r="BA188" i="1"/>
  <c r="AY188" i="1"/>
  <c r="AX188" i="1"/>
  <c r="BB187" i="1"/>
  <c r="BA187" i="1"/>
  <c r="AY187" i="1"/>
  <c r="AX187" i="1"/>
  <c r="BB186" i="1"/>
  <c r="BA186" i="1"/>
  <c r="AY186" i="1"/>
  <c r="AX186" i="1"/>
  <c r="BB185" i="1"/>
  <c r="BA185" i="1"/>
  <c r="AY185" i="1"/>
  <c r="AX185" i="1"/>
  <c r="BB184" i="1"/>
  <c r="BA184" i="1"/>
  <c r="AY184" i="1"/>
  <c r="AX184" i="1"/>
  <c r="BB183" i="1"/>
  <c r="BA183" i="1"/>
  <c r="AY183" i="1"/>
  <c r="AX183" i="1"/>
  <c r="BB182" i="1"/>
  <c r="BA182" i="1"/>
  <c r="AY182" i="1"/>
  <c r="AX182" i="1"/>
  <c r="BB181" i="1"/>
  <c r="BA181" i="1"/>
  <c r="AY181" i="1"/>
  <c r="AX181" i="1"/>
  <c r="BB180" i="1"/>
  <c r="BA180" i="1"/>
  <c r="AY180" i="1"/>
  <c r="AX180" i="1"/>
  <c r="BB179" i="1"/>
  <c r="BA179" i="1"/>
  <c r="AY179" i="1"/>
  <c r="AX179" i="1"/>
  <c r="BB178" i="1"/>
  <c r="BA178" i="1"/>
  <c r="AY178" i="1"/>
  <c r="AX178" i="1"/>
  <c r="BB177" i="1"/>
  <c r="BA177" i="1"/>
  <c r="AY177" i="1"/>
  <c r="AX177" i="1"/>
  <c r="BB176" i="1"/>
  <c r="BA176" i="1"/>
  <c r="AY176" i="1"/>
  <c r="AX176" i="1"/>
  <c r="BB175" i="1"/>
  <c r="BA175" i="1"/>
  <c r="AY175" i="1"/>
  <c r="AX175" i="1"/>
  <c r="BB174" i="1"/>
  <c r="BA174" i="1"/>
  <c r="AY174" i="1"/>
  <c r="AX174" i="1"/>
  <c r="BB173" i="1"/>
  <c r="BA173" i="1"/>
  <c r="AY173" i="1"/>
  <c r="AX173" i="1"/>
  <c r="BB172" i="1"/>
  <c r="BA172" i="1"/>
  <c r="AY172" i="1"/>
  <c r="AX172" i="1"/>
  <c r="BB171" i="1"/>
  <c r="BA171" i="1"/>
  <c r="AY171" i="1"/>
  <c r="AX171" i="1"/>
  <c r="BB170" i="1"/>
  <c r="BA170" i="1"/>
  <c r="AY170" i="1"/>
  <c r="AX170" i="1"/>
  <c r="BB169" i="1"/>
  <c r="BA169" i="1"/>
  <c r="AY169" i="1"/>
  <c r="AX169" i="1"/>
  <c r="BB168" i="1"/>
  <c r="BA168" i="1"/>
  <c r="AY168" i="1"/>
  <c r="AX168" i="1"/>
  <c r="BB167" i="1"/>
  <c r="BA167" i="1"/>
  <c r="AY167" i="1"/>
  <c r="AX167" i="1"/>
  <c r="BB166" i="1"/>
  <c r="BA166" i="1"/>
  <c r="AY166" i="1"/>
  <c r="AX166" i="1"/>
  <c r="BB165" i="1"/>
  <c r="BA165" i="1"/>
  <c r="AY165" i="1"/>
  <c r="AX165" i="1"/>
  <c r="BB164" i="1"/>
  <c r="BA164" i="1"/>
  <c r="AY164" i="1"/>
  <c r="AX164" i="1"/>
  <c r="BB163" i="1"/>
  <c r="BA163" i="1"/>
  <c r="AY163" i="1"/>
  <c r="AX163" i="1"/>
  <c r="BB162" i="1"/>
  <c r="BA162" i="1"/>
  <c r="AY162" i="1"/>
  <c r="AX162" i="1"/>
  <c r="BB161" i="1"/>
  <c r="BA161" i="1"/>
  <c r="AY161" i="1"/>
  <c r="AX161" i="1"/>
  <c r="BB160" i="1"/>
  <c r="BA160" i="1"/>
  <c r="AY160" i="1"/>
  <c r="AX160" i="1"/>
  <c r="BB159" i="1"/>
  <c r="BA159" i="1"/>
  <c r="AY159" i="1"/>
  <c r="AX159" i="1"/>
  <c r="BB158" i="1"/>
  <c r="BA158" i="1"/>
  <c r="AY158" i="1"/>
  <c r="AX158" i="1"/>
  <c r="BB157" i="1"/>
  <c r="BA157" i="1"/>
  <c r="BC157" i="1" s="1"/>
  <c r="AY157" i="1"/>
  <c r="AX157" i="1"/>
  <c r="BB156" i="1"/>
  <c r="BA156" i="1"/>
  <c r="BC156" i="1" s="1"/>
  <c r="AY156" i="1"/>
  <c r="BB155" i="1"/>
  <c r="BA155" i="1"/>
  <c r="AY155" i="1"/>
  <c r="AX155" i="1"/>
  <c r="BB154" i="1"/>
  <c r="BA154" i="1"/>
  <c r="AY154" i="1"/>
  <c r="AX154" i="1"/>
  <c r="BB153" i="1"/>
  <c r="BA153" i="1"/>
  <c r="AY153" i="1"/>
  <c r="AX153" i="1"/>
  <c r="BB152" i="1"/>
  <c r="BA152" i="1"/>
  <c r="AY152" i="1"/>
  <c r="AX152" i="1"/>
  <c r="BB151" i="1"/>
  <c r="BA151" i="1"/>
  <c r="AY151" i="1"/>
  <c r="AX151" i="1"/>
  <c r="BB150" i="1"/>
  <c r="BA150" i="1"/>
  <c r="AY150" i="1"/>
  <c r="AX150" i="1"/>
  <c r="BB149" i="1"/>
  <c r="BA149" i="1"/>
  <c r="AY149" i="1"/>
  <c r="AX149" i="1"/>
  <c r="BB148" i="1"/>
  <c r="BA148" i="1"/>
  <c r="AY148" i="1"/>
  <c r="AX148" i="1"/>
  <c r="BB147" i="1"/>
  <c r="BA147" i="1"/>
  <c r="AY147" i="1"/>
  <c r="AX147" i="1"/>
  <c r="BB146" i="1"/>
  <c r="BA146" i="1"/>
  <c r="AY146" i="1"/>
  <c r="AX146" i="1"/>
  <c r="BB145" i="1"/>
  <c r="BA145" i="1"/>
  <c r="AY145" i="1"/>
  <c r="AX145" i="1"/>
  <c r="BB144" i="1"/>
  <c r="BA144" i="1"/>
  <c r="AY144" i="1"/>
  <c r="AX144" i="1"/>
  <c r="BB143" i="1"/>
  <c r="BA143" i="1"/>
  <c r="AY143" i="1"/>
  <c r="AX143" i="1"/>
  <c r="BB142" i="1"/>
  <c r="BA142" i="1"/>
  <c r="AY142" i="1"/>
  <c r="AX142" i="1"/>
  <c r="BB141" i="1"/>
  <c r="BA141" i="1"/>
  <c r="AY141" i="1"/>
  <c r="AX141" i="1"/>
  <c r="BB140" i="1"/>
  <c r="BA140" i="1"/>
  <c r="AY140" i="1"/>
  <c r="AX140" i="1"/>
  <c r="BB139" i="1"/>
  <c r="BA139" i="1"/>
  <c r="AY139" i="1"/>
  <c r="AX139" i="1"/>
  <c r="BB138" i="1"/>
  <c r="BA138" i="1"/>
  <c r="AY138" i="1"/>
  <c r="AX138" i="1"/>
  <c r="BB137" i="1"/>
  <c r="BA137" i="1"/>
  <c r="AY137" i="1"/>
  <c r="AX137" i="1"/>
  <c r="BB136" i="1"/>
  <c r="BA136" i="1"/>
  <c r="AY136" i="1"/>
  <c r="AX136" i="1"/>
  <c r="BB135" i="1"/>
  <c r="BA135" i="1"/>
  <c r="AY135" i="1"/>
  <c r="AX135" i="1"/>
  <c r="BB134" i="1"/>
  <c r="BA134" i="1"/>
  <c r="AY134" i="1"/>
  <c r="AX134" i="1"/>
  <c r="BB133" i="1"/>
  <c r="BA133" i="1"/>
  <c r="AY133" i="1"/>
  <c r="AX133" i="1"/>
  <c r="BB132" i="1"/>
  <c r="BA132" i="1"/>
  <c r="AY132" i="1"/>
  <c r="AX132" i="1"/>
  <c r="BB131" i="1"/>
  <c r="BA131" i="1"/>
  <c r="AY131" i="1"/>
  <c r="AX131" i="1"/>
  <c r="BB130" i="1"/>
  <c r="BA130" i="1"/>
  <c r="AY130" i="1"/>
  <c r="AX130" i="1"/>
  <c r="BB129" i="1"/>
  <c r="BA129" i="1"/>
  <c r="AY129" i="1"/>
  <c r="AX129" i="1"/>
  <c r="BB128" i="1"/>
  <c r="BA128" i="1"/>
  <c r="AY128" i="1"/>
  <c r="AX128" i="1"/>
  <c r="BB127" i="1"/>
  <c r="BA127" i="1"/>
  <c r="AY127" i="1"/>
  <c r="AX127" i="1"/>
  <c r="BB126" i="1"/>
  <c r="BA126" i="1"/>
  <c r="AY126" i="1"/>
  <c r="AX126" i="1"/>
  <c r="BB125" i="1"/>
  <c r="BA125" i="1"/>
  <c r="AY125" i="1"/>
  <c r="AX125" i="1"/>
  <c r="BB124" i="1"/>
  <c r="BA124" i="1"/>
  <c r="AY124" i="1"/>
  <c r="AX124" i="1"/>
  <c r="BB123" i="1"/>
  <c r="BA123" i="1"/>
  <c r="AY123" i="1"/>
  <c r="AX123" i="1"/>
  <c r="BB122" i="1"/>
  <c r="BA122" i="1"/>
  <c r="AY122" i="1"/>
  <c r="AX122" i="1"/>
  <c r="BB121" i="1"/>
  <c r="BA121" i="1"/>
  <c r="AY121" i="1"/>
  <c r="AX121" i="1"/>
  <c r="BB120" i="1"/>
  <c r="BA120" i="1"/>
  <c r="AY120" i="1"/>
  <c r="AX120" i="1"/>
  <c r="BB119" i="1"/>
  <c r="BA119" i="1"/>
  <c r="AY119" i="1"/>
  <c r="AX119" i="1"/>
  <c r="BB118" i="1"/>
  <c r="BA118" i="1"/>
  <c r="AY118" i="1"/>
  <c r="AX118" i="1"/>
  <c r="BB117" i="1"/>
  <c r="BA117" i="1"/>
  <c r="AY117" i="1"/>
  <c r="AX117" i="1"/>
  <c r="BB116" i="1"/>
  <c r="BA116" i="1"/>
  <c r="AY116" i="1"/>
  <c r="AX116" i="1"/>
  <c r="BB115" i="1"/>
  <c r="BA115" i="1"/>
  <c r="AY115" i="1"/>
  <c r="AX115" i="1"/>
  <c r="BB114" i="1"/>
  <c r="BA114" i="1"/>
  <c r="AY114" i="1"/>
  <c r="AX114" i="1"/>
  <c r="BB113" i="1"/>
  <c r="BA113" i="1"/>
  <c r="AY113" i="1"/>
  <c r="AX113" i="1"/>
  <c r="BB112" i="1"/>
  <c r="BA112" i="1"/>
  <c r="AY112" i="1"/>
  <c r="AX112" i="1"/>
  <c r="BB111" i="1"/>
  <c r="BA111" i="1"/>
  <c r="AY111" i="1"/>
  <c r="AX111" i="1"/>
  <c r="BB110" i="1"/>
  <c r="BA110" i="1"/>
  <c r="AY110" i="1"/>
  <c r="AX110" i="1"/>
  <c r="BB109" i="1"/>
  <c r="BA109" i="1"/>
  <c r="AY109" i="1"/>
  <c r="AX109" i="1"/>
  <c r="BB108" i="1"/>
  <c r="BA108" i="1"/>
  <c r="AY108" i="1"/>
  <c r="AX108" i="1"/>
  <c r="BB107" i="1"/>
  <c r="BA107" i="1"/>
  <c r="AY107" i="1"/>
  <c r="AX107" i="1"/>
  <c r="BB106" i="1"/>
  <c r="BA106" i="1"/>
  <c r="AY106" i="1"/>
  <c r="AZ106" i="1" s="1"/>
  <c r="AX106" i="1"/>
  <c r="BB105" i="1"/>
  <c r="BA105" i="1"/>
  <c r="AY105" i="1"/>
  <c r="AX105" i="1"/>
  <c r="BB104" i="1"/>
  <c r="BA104" i="1"/>
  <c r="AY104" i="1"/>
  <c r="AX104" i="1"/>
  <c r="BB103" i="1"/>
  <c r="BA103" i="1"/>
  <c r="AY103" i="1"/>
  <c r="AX103" i="1"/>
  <c r="BB102" i="1"/>
  <c r="BA102" i="1"/>
  <c r="AY102" i="1"/>
  <c r="AX102" i="1"/>
  <c r="BB101" i="1"/>
  <c r="BA101" i="1"/>
  <c r="AY101" i="1"/>
  <c r="AX101" i="1"/>
  <c r="BB100" i="1"/>
  <c r="BA100" i="1"/>
  <c r="AY100" i="1"/>
  <c r="AX100" i="1"/>
  <c r="BB99" i="1"/>
  <c r="BA99" i="1"/>
  <c r="AY99" i="1"/>
  <c r="AX99" i="1"/>
  <c r="BB98" i="1"/>
  <c r="BA98" i="1"/>
  <c r="AY98" i="1"/>
  <c r="AX98" i="1"/>
  <c r="BB97" i="1"/>
  <c r="BA97" i="1"/>
  <c r="AY97" i="1"/>
  <c r="AX97" i="1"/>
  <c r="BB96" i="1"/>
  <c r="BA96" i="1"/>
  <c r="AY96" i="1"/>
  <c r="AX96" i="1"/>
  <c r="BB95" i="1"/>
  <c r="BA95" i="1"/>
  <c r="AY95" i="1"/>
  <c r="AX95" i="1"/>
  <c r="BB94" i="1"/>
  <c r="BA94" i="1"/>
  <c r="AY94" i="1"/>
  <c r="AX94" i="1"/>
  <c r="BB93" i="1"/>
  <c r="BA93" i="1"/>
  <c r="AY93" i="1"/>
  <c r="AX93" i="1"/>
  <c r="BB92" i="1"/>
  <c r="BA92" i="1"/>
  <c r="AY92" i="1"/>
  <c r="AX92" i="1"/>
  <c r="BB91" i="1"/>
  <c r="BA91" i="1"/>
  <c r="AY91" i="1"/>
  <c r="AX91" i="1"/>
  <c r="BB90" i="1"/>
  <c r="BA90" i="1"/>
  <c r="AY90" i="1"/>
  <c r="AX90" i="1"/>
  <c r="BB89" i="1"/>
  <c r="BA89" i="1"/>
  <c r="AY89" i="1"/>
  <c r="AX89" i="1"/>
  <c r="BB88" i="1"/>
  <c r="BA88" i="1"/>
  <c r="AY88" i="1"/>
  <c r="AX88" i="1"/>
  <c r="BB87" i="1"/>
  <c r="BA87" i="1"/>
  <c r="AY87" i="1"/>
  <c r="AX87" i="1"/>
  <c r="BB86" i="1"/>
  <c r="BA86" i="1"/>
  <c r="AY86" i="1"/>
  <c r="AX86" i="1"/>
  <c r="BB85" i="1"/>
  <c r="BA85" i="1"/>
  <c r="AY85" i="1"/>
  <c r="AX85" i="1"/>
  <c r="BB84" i="1"/>
  <c r="BA84" i="1"/>
  <c r="AY84" i="1"/>
  <c r="AX84" i="1"/>
  <c r="BB83" i="1"/>
  <c r="BA83" i="1"/>
  <c r="AY83" i="1"/>
  <c r="AX83" i="1"/>
  <c r="BB82" i="1"/>
  <c r="BA82" i="1"/>
  <c r="AY82" i="1"/>
  <c r="AX82" i="1"/>
  <c r="BB81" i="1"/>
  <c r="BA81" i="1"/>
  <c r="AY81" i="1"/>
  <c r="AX81" i="1"/>
  <c r="BB80" i="1"/>
  <c r="BA80" i="1"/>
  <c r="AY80" i="1"/>
  <c r="AX80" i="1"/>
  <c r="BB79" i="1"/>
  <c r="BA79" i="1"/>
  <c r="AY79" i="1"/>
  <c r="AX79" i="1"/>
  <c r="BB78" i="1"/>
  <c r="BA78" i="1"/>
  <c r="AY78" i="1"/>
  <c r="AX78" i="1"/>
  <c r="BB77" i="1"/>
  <c r="BA77" i="1"/>
  <c r="AY77" i="1"/>
  <c r="AX77" i="1"/>
  <c r="BB76" i="1"/>
  <c r="BA76" i="1"/>
  <c r="AY76" i="1"/>
  <c r="AX76" i="1"/>
  <c r="BB75" i="1"/>
  <c r="BA75" i="1"/>
  <c r="AY75" i="1"/>
  <c r="AX75" i="1"/>
  <c r="BB74" i="1"/>
  <c r="BA74" i="1"/>
  <c r="AY74" i="1"/>
  <c r="AX74" i="1"/>
  <c r="BB73" i="1"/>
  <c r="BA73" i="1"/>
  <c r="AY73" i="1"/>
  <c r="AX73" i="1"/>
  <c r="BB72" i="1"/>
  <c r="BA72" i="1"/>
  <c r="AY72" i="1"/>
  <c r="AX72" i="1"/>
  <c r="BB71" i="1"/>
  <c r="BA71" i="1"/>
  <c r="AY71" i="1"/>
  <c r="AX71" i="1"/>
  <c r="BB70" i="1"/>
  <c r="BA70" i="1"/>
  <c r="AY70" i="1"/>
  <c r="AX70" i="1"/>
  <c r="BB69" i="1"/>
  <c r="BA69" i="1"/>
  <c r="AY69" i="1"/>
  <c r="AX69" i="1"/>
  <c r="BB67" i="1"/>
  <c r="BA67" i="1"/>
  <c r="AY67" i="1"/>
  <c r="AX67" i="1"/>
  <c r="BB66" i="1"/>
  <c r="BA66" i="1"/>
  <c r="AY66" i="1"/>
  <c r="AX66" i="1"/>
  <c r="BB65" i="1"/>
  <c r="BA65" i="1"/>
  <c r="AY65" i="1"/>
  <c r="AX65" i="1"/>
  <c r="BB64" i="1"/>
  <c r="BA64" i="1"/>
  <c r="AY64" i="1"/>
  <c r="AX64" i="1"/>
  <c r="AY68" i="1"/>
  <c r="BA68" i="1"/>
  <c r="BB68" i="1"/>
  <c r="AX68" i="1"/>
  <c r="BC101" i="1" l="1"/>
  <c r="BC105" i="1"/>
  <c r="BC109" i="1"/>
  <c r="BC113" i="1"/>
  <c r="AZ157" i="1"/>
  <c r="AZ195" i="1"/>
  <c r="AZ196" i="1"/>
  <c r="AZ199" i="1"/>
  <c r="AZ200" i="1"/>
  <c r="BC225" i="1"/>
  <c r="AZ246" i="1"/>
  <c r="AZ250" i="1"/>
  <c r="AZ253" i="1"/>
  <c r="BC265" i="1"/>
  <c r="BC268" i="1"/>
  <c r="BC323" i="1"/>
  <c r="AZ340" i="1"/>
  <c r="AZ341" i="1"/>
  <c r="AZ344" i="1"/>
  <c r="AZ345" i="1"/>
  <c r="AZ346" i="1"/>
  <c r="AZ353" i="1"/>
  <c r="AZ354" i="1"/>
  <c r="AZ355" i="1"/>
  <c r="AZ359" i="1"/>
  <c r="AZ360" i="1"/>
  <c r="AZ361" i="1"/>
  <c r="AZ362" i="1"/>
  <c r="AZ364" i="1"/>
  <c r="AZ365" i="1"/>
  <c r="BC250" i="1"/>
  <c r="BD250" i="1" s="1"/>
  <c r="BC252" i="1"/>
  <c r="AZ269" i="1"/>
  <c r="AZ83" i="1"/>
  <c r="AZ84" i="1"/>
  <c r="AZ91" i="1"/>
  <c r="AZ98" i="1"/>
  <c r="AZ99" i="1"/>
  <c r="AZ115" i="1"/>
  <c r="AZ126" i="1"/>
  <c r="AZ127" i="1"/>
  <c r="AZ130" i="1"/>
  <c r="AZ131" i="1"/>
  <c r="AZ137" i="1"/>
  <c r="AZ138" i="1"/>
  <c r="AZ145" i="1"/>
  <c r="AZ146" i="1"/>
  <c r="AZ148" i="1"/>
  <c r="AZ149" i="1"/>
  <c r="AZ151" i="1"/>
  <c r="AZ152" i="1"/>
  <c r="AZ153" i="1"/>
  <c r="AZ155" i="1"/>
  <c r="AZ158" i="1"/>
  <c r="AZ174" i="1"/>
  <c r="BD174" i="1" s="1"/>
  <c r="AZ210" i="1"/>
  <c r="AZ211" i="1"/>
  <c r="AZ212" i="1"/>
  <c r="BD212" i="1" s="1"/>
  <c r="AZ213" i="1"/>
  <c r="AZ273" i="1"/>
  <c r="AZ284" i="1"/>
  <c r="AZ285" i="1"/>
  <c r="AZ291" i="1"/>
  <c r="BC311" i="1"/>
  <c r="BC312" i="1"/>
  <c r="BC313" i="1"/>
  <c r="BC314" i="1"/>
  <c r="BC315" i="1"/>
  <c r="BC316" i="1"/>
  <c r="BC318" i="1"/>
  <c r="BC319" i="1"/>
  <c r="BC320" i="1"/>
  <c r="BC321" i="1"/>
  <c r="AZ327" i="1"/>
  <c r="BC375" i="1"/>
  <c r="BC376" i="1"/>
  <c r="BC377" i="1"/>
  <c r="BC378" i="1"/>
  <c r="AZ383" i="1"/>
  <c r="P339" i="1"/>
  <c r="BC77" i="1"/>
  <c r="BC81" i="1"/>
  <c r="BC82" i="1"/>
  <c r="BC83" i="1"/>
  <c r="BC84" i="1"/>
  <c r="BC85" i="1"/>
  <c r="BC88" i="1"/>
  <c r="BC89" i="1"/>
  <c r="BC90" i="1"/>
  <c r="BC98" i="1"/>
  <c r="BC122" i="1"/>
  <c r="BC136" i="1"/>
  <c r="BC137" i="1"/>
  <c r="BD137" i="1" s="1"/>
  <c r="BC139" i="1"/>
  <c r="BC143" i="1"/>
  <c r="BC144" i="1"/>
  <c r="BC145" i="1"/>
  <c r="BC146" i="1"/>
  <c r="BC147" i="1"/>
  <c r="BC148" i="1"/>
  <c r="BC149" i="1"/>
  <c r="BD149" i="1" s="1"/>
  <c r="BC150" i="1"/>
  <c r="BC151" i="1"/>
  <c r="BC153" i="1"/>
  <c r="BC154" i="1"/>
  <c r="BC155" i="1"/>
  <c r="BC161" i="1"/>
  <c r="AZ203" i="1"/>
  <c r="BC205" i="1"/>
  <c r="BC206" i="1"/>
  <c r="BC207" i="1"/>
  <c r="BC208" i="1"/>
  <c r="BC209" i="1"/>
  <c r="BC210" i="1"/>
  <c r="BC211" i="1"/>
  <c r="BC212" i="1"/>
  <c r="BC213" i="1"/>
  <c r="BD213" i="1" s="1"/>
  <c r="BC286" i="1"/>
  <c r="BC287" i="1"/>
  <c r="BC288" i="1"/>
  <c r="BC289" i="1"/>
  <c r="BC290" i="1"/>
  <c r="BC291" i="1"/>
  <c r="BC292" i="1"/>
  <c r="AZ308" i="1"/>
  <c r="AZ309" i="1"/>
  <c r="AZ319" i="1"/>
  <c r="AZ320" i="1"/>
  <c r="AZ321" i="1"/>
  <c r="AZ322" i="1"/>
  <c r="AZ379" i="1"/>
  <c r="AZ380" i="1"/>
  <c r="AZ381" i="1"/>
  <c r="BC68" i="1"/>
  <c r="BC69" i="1"/>
  <c r="BC70" i="1"/>
  <c r="BC72" i="1"/>
  <c r="BC73" i="1"/>
  <c r="BC74" i="1"/>
  <c r="BC76" i="1"/>
  <c r="AZ78" i="1"/>
  <c r="AZ86" i="1"/>
  <c r="AZ107" i="1"/>
  <c r="AZ114" i="1"/>
  <c r="BC117" i="1"/>
  <c r="BC121" i="1"/>
  <c r="BC162" i="1"/>
  <c r="BC163" i="1"/>
  <c r="BC164" i="1"/>
  <c r="BC165" i="1"/>
  <c r="BC166" i="1"/>
  <c r="BC167" i="1"/>
  <c r="BC169" i="1"/>
  <c r="BC170" i="1"/>
  <c r="BC171" i="1"/>
  <c r="BC172" i="1"/>
  <c r="BC173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AZ190" i="1"/>
  <c r="BC226" i="1"/>
  <c r="BC228" i="1"/>
  <c r="BC229" i="1"/>
  <c r="AZ235" i="1"/>
  <c r="AZ242" i="1"/>
  <c r="AZ260" i="1"/>
  <c r="AZ264" i="1"/>
  <c r="AZ265" i="1"/>
  <c r="AZ276" i="1"/>
  <c r="AZ280" i="1"/>
  <c r="AZ282" i="1"/>
  <c r="AZ288" i="1"/>
  <c r="BC294" i="1"/>
  <c r="BC306" i="1"/>
  <c r="BC310" i="1"/>
  <c r="BC334" i="1"/>
  <c r="BC358" i="1"/>
  <c r="BC374" i="1"/>
  <c r="P294" i="1"/>
  <c r="BD157" i="1"/>
  <c r="AZ68" i="1"/>
  <c r="AZ66" i="1"/>
  <c r="AZ70" i="1"/>
  <c r="AZ71" i="1"/>
  <c r="AZ74" i="1"/>
  <c r="BD74" i="1" s="1"/>
  <c r="AZ76" i="1"/>
  <c r="BC80" i="1"/>
  <c r="BC93" i="1"/>
  <c r="BC97" i="1"/>
  <c r="BC106" i="1"/>
  <c r="BC114" i="1"/>
  <c r="BD114" i="1" s="1"/>
  <c r="AZ122" i="1"/>
  <c r="BD122" i="1" s="1"/>
  <c r="AZ140" i="1"/>
  <c r="AZ163" i="1"/>
  <c r="AZ164" i="1"/>
  <c r="BD164" i="1" s="1"/>
  <c r="AZ165" i="1"/>
  <c r="AZ167" i="1"/>
  <c r="AZ168" i="1"/>
  <c r="AZ171" i="1"/>
  <c r="AZ173" i="1"/>
  <c r="AZ179" i="1"/>
  <c r="AZ180" i="1"/>
  <c r="AZ181" i="1"/>
  <c r="BD181" i="1" s="1"/>
  <c r="AZ183" i="1"/>
  <c r="AZ184" i="1"/>
  <c r="AZ185" i="1"/>
  <c r="AZ187" i="1"/>
  <c r="AZ188" i="1"/>
  <c r="AZ189" i="1"/>
  <c r="BD189" i="1" s="1"/>
  <c r="BC193" i="1"/>
  <c r="AZ206" i="1"/>
  <c r="AZ226" i="1"/>
  <c r="AZ230" i="1"/>
  <c r="BC244" i="1"/>
  <c r="BC248" i="1"/>
  <c r="BC249" i="1"/>
  <c r="BC259" i="1"/>
  <c r="BC263" i="1"/>
  <c r="BC264" i="1"/>
  <c r="BC275" i="1"/>
  <c r="BC279" i="1"/>
  <c r="BC281" i="1"/>
  <c r="BC282" i="1"/>
  <c r="AZ295" i="1"/>
  <c r="AZ299" i="1"/>
  <c r="AZ351" i="1"/>
  <c r="AZ371" i="1"/>
  <c r="BD371" i="1" s="1"/>
  <c r="AZ375" i="1"/>
  <c r="BD375" i="1" s="1"/>
  <c r="AZ386" i="1"/>
  <c r="AZ391" i="1"/>
  <c r="K63" i="1"/>
  <c r="L63" i="1" s="1"/>
  <c r="BC64" i="1"/>
  <c r="BC78" i="1"/>
  <c r="BC79" i="1"/>
  <c r="AZ82" i="1"/>
  <c r="BD82" i="1" s="1"/>
  <c r="AZ87" i="1"/>
  <c r="AZ88" i="1"/>
  <c r="BD88" i="1" s="1"/>
  <c r="AZ102" i="1"/>
  <c r="AZ103" i="1"/>
  <c r="AZ118" i="1"/>
  <c r="AZ119" i="1"/>
  <c r="BC125" i="1"/>
  <c r="BC129" i="1"/>
  <c r="BC130" i="1"/>
  <c r="AZ135" i="1"/>
  <c r="AZ141" i="1"/>
  <c r="AZ142" i="1"/>
  <c r="AZ143" i="1"/>
  <c r="BD143" i="1" s="1"/>
  <c r="BC158" i="1"/>
  <c r="BC159" i="1"/>
  <c r="BC160" i="1"/>
  <c r="AZ166" i="1"/>
  <c r="BD166" i="1" s="1"/>
  <c r="AZ175" i="1"/>
  <c r="BD175" i="1" s="1"/>
  <c r="AZ176" i="1"/>
  <c r="AZ177" i="1"/>
  <c r="BD177" i="1" s="1"/>
  <c r="BC190" i="1"/>
  <c r="BC191" i="1"/>
  <c r="AZ198" i="1"/>
  <c r="BC255" i="1"/>
  <c r="BC256" i="1"/>
  <c r="BC260" i="1"/>
  <c r="AZ268" i="1"/>
  <c r="BD268" i="1" s="1"/>
  <c r="AZ272" i="1"/>
  <c r="BD272" i="1" s="1"/>
  <c r="AZ277" i="1"/>
  <c r="AZ283" i="1"/>
  <c r="BC308" i="1"/>
  <c r="AZ323" i="1"/>
  <c r="BD323" i="1" s="1"/>
  <c r="AZ331" i="1"/>
  <c r="AZ332" i="1"/>
  <c r="AZ333" i="1"/>
  <c r="AZ335" i="1"/>
  <c r="BD335" i="1" s="1"/>
  <c r="BD346" i="1"/>
  <c r="N63" i="1"/>
  <c r="BB352" i="1"/>
  <c r="O63" i="1"/>
  <c r="AZ65" i="1"/>
  <c r="AZ73" i="1"/>
  <c r="AZ79" i="1"/>
  <c r="BD79" i="1" s="1"/>
  <c r="AZ80" i="1"/>
  <c r="BC86" i="1"/>
  <c r="BC87" i="1"/>
  <c r="AZ90" i="1"/>
  <c r="BD90" i="1" s="1"/>
  <c r="AZ94" i="1"/>
  <c r="AZ95" i="1"/>
  <c r="AZ110" i="1"/>
  <c r="AZ111" i="1"/>
  <c r="BC140" i="1"/>
  <c r="BC141" i="1"/>
  <c r="BC142" i="1"/>
  <c r="AZ150" i="1"/>
  <c r="AZ159" i="1"/>
  <c r="BD159" i="1" s="1"/>
  <c r="AZ160" i="1"/>
  <c r="AZ161" i="1"/>
  <c r="BD161" i="1" s="1"/>
  <c r="BC174" i="1"/>
  <c r="BC175" i="1"/>
  <c r="BC176" i="1"/>
  <c r="AZ182" i="1"/>
  <c r="AZ191" i="1"/>
  <c r="AZ192" i="1"/>
  <c r="AZ215" i="1"/>
  <c r="AZ216" i="1"/>
  <c r="AZ217" i="1"/>
  <c r="AZ219" i="1"/>
  <c r="AZ220" i="1"/>
  <c r="AZ221" i="1"/>
  <c r="AZ223" i="1"/>
  <c r="AZ224" i="1"/>
  <c r="AZ225" i="1"/>
  <c r="BD225" i="1" s="1"/>
  <c r="BC233" i="1"/>
  <c r="BC241" i="1"/>
  <c r="AZ245" i="1"/>
  <c r="AZ249" i="1"/>
  <c r="BD249" i="1" s="1"/>
  <c r="BC284" i="1"/>
  <c r="AZ303" i="1"/>
  <c r="AZ307" i="1"/>
  <c r="BC335" i="1"/>
  <c r="BC336" i="1"/>
  <c r="BC337" i="1"/>
  <c r="BC338" i="1"/>
  <c r="BC340" i="1"/>
  <c r="BC342" i="1"/>
  <c r="BC343" i="1"/>
  <c r="BC344" i="1"/>
  <c r="BD344" i="1" s="1"/>
  <c r="BC345" i="1"/>
  <c r="BD345" i="1" s="1"/>
  <c r="BD351" i="1"/>
  <c r="AZ356" i="1"/>
  <c r="AZ357" i="1"/>
  <c r="BC367" i="1"/>
  <c r="BC368" i="1"/>
  <c r="BC369" i="1"/>
  <c r="BC370" i="1"/>
  <c r="BC371" i="1"/>
  <c r="AZ387" i="1"/>
  <c r="AZ389" i="1"/>
  <c r="AZ392" i="1"/>
  <c r="AX352" i="1"/>
  <c r="L352" i="1"/>
  <c r="BC194" i="1"/>
  <c r="BC195" i="1"/>
  <c r="BD195" i="1" s="1"/>
  <c r="BC196" i="1"/>
  <c r="BC197" i="1"/>
  <c r="BC198" i="1"/>
  <c r="BD198" i="1" s="1"/>
  <c r="BC199" i="1"/>
  <c r="BC201" i="1"/>
  <c r="BC202" i="1"/>
  <c r="BC203" i="1"/>
  <c r="BD203" i="1" s="1"/>
  <c r="AZ205" i="1"/>
  <c r="BD205" i="1" s="1"/>
  <c r="AZ207" i="1"/>
  <c r="AZ208" i="1"/>
  <c r="BD208" i="1" s="1"/>
  <c r="AZ209" i="1"/>
  <c r="BC214" i="1"/>
  <c r="BD214" i="1" s="1"/>
  <c r="BC215" i="1"/>
  <c r="BC216" i="1"/>
  <c r="BC217" i="1"/>
  <c r="BC218" i="1"/>
  <c r="BC219" i="1"/>
  <c r="BC220" i="1"/>
  <c r="BC221" i="1"/>
  <c r="BD221" i="1" s="1"/>
  <c r="BC222" i="1"/>
  <c r="BD222" i="1" s="1"/>
  <c r="BC223" i="1"/>
  <c r="BC224" i="1"/>
  <c r="AZ231" i="1"/>
  <c r="AZ239" i="1"/>
  <c r="BD239" i="1" s="1"/>
  <c r="AZ240" i="1"/>
  <c r="AZ241" i="1"/>
  <c r="BC242" i="1"/>
  <c r="BD242" i="1" s="1"/>
  <c r="BC245" i="1"/>
  <c r="AZ252" i="1"/>
  <c r="BD252" i="1" s="1"/>
  <c r="AZ256" i="1"/>
  <c r="BC267" i="1"/>
  <c r="BC271" i="1"/>
  <c r="BC272" i="1"/>
  <c r="BC276" i="1"/>
  <c r="AZ287" i="1"/>
  <c r="AZ289" i="1"/>
  <c r="BD289" i="1" s="1"/>
  <c r="AZ290" i="1"/>
  <c r="BC298" i="1"/>
  <c r="BC302" i="1"/>
  <c r="AZ311" i="1"/>
  <c r="BD311" i="1" s="1"/>
  <c r="AZ312" i="1"/>
  <c r="AZ313" i="1"/>
  <c r="AZ314" i="1"/>
  <c r="BD314" i="1" s="1"/>
  <c r="AZ316" i="1"/>
  <c r="BD316" i="1" s="1"/>
  <c r="AZ317" i="1"/>
  <c r="BC326" i="1"/>
  <c r="BC328" i="1"/>
  <c r="BC329" i="1"/>
  <c r="BC330" i="1"/>
  <c r="AZ343" i="1"/>
  <c r="AZ347" i="1"/>
  <c r="BD347" i="1" s="1"/>
  <c r="AZ348" i="1"/>
  <c r="AZ349" i="1"/>
  <c r="BC354" i="1"/>
  <c r="BD354" i="1" s="1"/>
  <c r="BC355" i="1"/>
  <c r="BD355" i="1" s="1"/>
  <c r="BC356" i="1"/>
  <c r="AZ363" i="1"/>
  <c r="BD363" i="1" s="1"/>
  <c r="AZ367" i="1"/>
  <c r="BD367" i="1" s="1"/>
  <c r="AZ369" i="1"/>
  <c r="AZ370" i="1"/>
  <c r="AZ372" i="1"/>
  <c r="AZ373" i="1"/>
  <c r="BC383" i="1"/>
  <c r="BD383" i="1" s="1"/>
  <c r="BC384" i="1"/>
  <c r="BC386" i="1"/>
  <c r="BC388" i="1"/>
  <c r="BC390" i="1"/>
  <c r="BC391" i="1"/>
  <c r="BD391" i="1" s="1"/>
  <c r="BC392" i="1"/>
  <c r="BA352" i="1"/>
  <c r="O352" i="1"/>
  <c r="AZ339" i="1"/>
  <c r="AZ315" i="1"/>
  <c r="BD315" i="1" s="1"/>
  <c r="AZ261" i="1"/>
  <c r="BC227" i="1"/>
  <c r="BC204" i="1"/>
  <c r="AZ172" i="1"/>
  <c r="BD172" i="1" s="1"/>
  <c r="BC152" i="1"/>
  <c r="AZ147" i="1"/>
  <c r="BD147" i="1" s="1"/>
  <c r="AZ123" i="1"/>
  <c r="BD123" i="1" s="1"/>
  <c r="BC75" i="1"/>
  <c r="AZ75" i="1"/>
  <c r="AZ69" i="1"/>
  <c r="BD69" i="1" s="1"/>
  <c r="AZ81" i="1"/>
  <c r="BD81" i="1" s="1"/>
  <c r="AZ89" i="1"/>
  <c r="BD89" i="1" s="1"/>
  <c r="AZ144" i="1"/>
  <c r="BD145" i="1"/>
  <c r="BD146" i="1"/>
  <c r="BD148" i="1"/>
  <c r="AZ162" i="1"/>
  <c r="BD163" i="1"/>
  <c r="BD165" i="1"/>
  <c r="AZ178" i="1"/>
  <c r="BD179" i="1"/>
  <c r="AZ194" i="1"/>
  <c r="BD196" i="1"/>
  <c r="BC65" i="1"/>
  <c r="BD65" i="1" s="1"/>
  <c r="BD76" i="1"/>
  <c r="BD83" i="1"/>
  <c r="BD84" i="1"/>
  <c r="BC94" i="1"/>
  <c r="BC102" i="1"/>
  <c r="BD102" i="1" s="1"/>
  <c r="BC110" i="1"/>
  <c r="BD110" i="1" s="1"/>
  <c r="BC118" i="1"/>
  <c r="BC126" i="1"/>
  <c r="BD126" i="1" s="1"/>
  <c r="BD153" i="1"/>
  <c r="BD185" i="1"/>
  <c r="AZ218" i="1"/>
  <c r="BD220" i="1"/>
  <c r="AZ77" i="1"/>
  <c r="BD77" i="1" s="1"/>
  <c r="AZ85" i="1"/>
  <c r="BD85" i="1" s="1"/>
  <c r="BD98" i="1"/>
  <c r="BD106" i="1"/>
  <c r="AZ136" i="1"/>
  <c r="AZ154" i="1"/>
  <c r="BD154" i="1" s="1"/>
  <c r="AZ170" i="1"/>
  <c r="BD170" i="1" s="1"/>
  <c r="AZ186" i="1"/>
  <c r="AZ202" i="1"/>
  <c r="BD202" i="1" s="1"/>
  <c r="BD287" i="1"/>
  <c r="BD359" i="1"/>
  <c r="AZ64" i="1"/>
  <c r="BC66" i="1"/>
  <c r="BD66" i="1" s="1"/>
  <c r="BC67" i="1"/>
  <c r="AZ72" i="1"/>
  <c r="BD72" i="1" s="1"/>
  <c r="BC91" i="1"/>
  <c r="BD91" i="1" s="1"/>
  <c r="BC92" i="1"/>
  <c r="BC95" i="1"/>
  <c r="BC96" i="1"/>
  <c r="BC99" i="1"/>
  <c r="BC100" i="1"/>
  <c r="BC103" i="1"/>
  <c r="BC104" i="1"/>
  <c r="BC107" i="1"/>
  <c r="BC108" i="1"/>
  <c r="BC111" i="1"/>
  <c r="BC112" i="1"/>
  <c r="BC115" i="1"/>
  <c r="BC116" i="1"/>
  <c r="BC119" i="1"/>
  <c r="BC120" i="1"/>
  <c r="BC123" i="1"/>
  <c r="BC124" i="1"/>
  <c r="BC127" i="1"/>
  <c r="BD127" i="1" s="1"/>
  <c r="BC128" i="1"/>
  <c r="BC131" i="1"/>
  <c r="BC132" i="1"/>
  <c r="BC133" i="1"/>
  <c r="BC134" i="1"/>
  <c r="BC135" i="1"/>
  <c r="BD135" i="1" s="1"/>
  <c r="AZ139" i="1"/>
  <c r="BD139" i="1" s="1"/>
  <c r="BC168" i="1"/>
  <c r="BC192" i="1"/>
  <c r="AZ197" i="1"/>
  <c r="BD197" i="1" s="1"/>
  <c r="BC200" i="1"/>
  <c r="BD200" i="1" s="1"/>
  <c r="AZ232" i="1"/>
  <c r="AZ233" i="1"/>
  <c r="BD233" i="1" s="1"/>
  <c r="BC234" i="1"/>
  <c r="BC235" i="1"/>
  <c r="BD235" i="1" s="1"/>
  <c r="BC236" i="1"/>
  <c r="BC237" i="1"/>
  <c r="BD260" i="1"/>
  <c r="BD291" i="1"/>
  <c r="BD319" i="1"/>
  <c r="AZ67" i="1"/>
  <c r="BC71" i="1"/>
  <c r="AZ92" i="1"/>
  <c r="AZ93" i="1"/>
  <c r="BD93" i="1" s="1"/>
  <c r="AZ96" i="1"/>
  <c r="AZ97" i="1"/>
  <c r="BD97" i="1" s="1"/>
  <c r="AZ100" i="1"/>
  <c r="AZ101" i="1"/>
  <c r="BD101" i="1" s="1"/>
  <c r="AZ104" i="1"/>
  <c r="AZ105" i="1"/>
  <c r="BD105" i="1" s="1"/>
  <c r="AZ108" i="1"/>
  <c r="AZ109" i="1"/>
  <c r="BD109" i="1" s="1"/>
  <c r="AZ112" i="1"/>
  <c r="AZ113" i="1"/>
  <c r="BD113" i="1" s="1"/>
  <c r="AZ116" i="1"/>
  <c r="AZ117" i="1"/>
  <c r="BD117" i="1" s="1"/>
  <c r="AZ120" i="1"/>
  <c r="AZ121" i="1"/>
  <c r="BD121" i="1" s="1"/>
  <c r="AZ124" i="1"/>
  <c r="AZ125" i="1"/>
  <c r="BD125" i="1" s="1"/>
  <c r="AZ128" i="1"/>
  <c r="AZ129" i="1"/>
  <c r="AZ132" i="1"/>
  <c r="AZ133" i="1"/>
  <c r="AZ134" i="1"/>
  <c r="BC138" i="1"/>
  <c r="BD138" i="1" s="1"/>
  <c r="AZ169" i="1"/>
  <c r="BD169" i="1" s="1"/>
  <c r="AZ193" i="1"/>
  <c r="BD193" i="1" s="1"/>
  <c r="BD276" i="1"/>
  <c r="BC243" i="1"/>
  <c r="AZ247" i="1"/>
  <c r="AZ248" i="1"/>
  <c r="BC251" i="1"/>
  <c r="AZ255" i="1"/>
  <c r="BC257" i="1"/>
  <c r="BC258" i="1"/>
  <c r="AZ262" i="1"/>
  <c r="AZ263" i="1"/>
  <c r="BC266" i="1"/>
  <c r="AZ270" i="1"/>
  <c r="AZ271" i="1"/>
  <c r="BC273" i="1"/>
  <c r="BD273" i="1" s="1"/>
  <c r="BC274" i="1"/>
  <c r="AZ278" i="1"/>
  <c r="AZ279" i="1"/>
  <c r="BD279" i="1" s="1"/>
  <c r="BC283" i="1"/>
  <c r="AZ296" i="1"/>
  <c r="AZ297" i="1"/>
  <c r="AZ298" i="1"/>
  <c r="BD298" i="1" s="1"/>
  <c r="BC299" i="1"/>
  <c r="BC300" i="1"/>
  <c r="AZ304" i="1"/>
  <c r="AZ305" i="1"/>
  <c r="AZ306" i="1"/>
  <c r="BC307" i="1"/>
  <c r="BC389" i="1"/>
  <c r="BD389" i="1" s="1"/>
  <c r="BD264" i="1"/>
  <c r="BD312" i="1"/>
  <c r="BD313" i="1"/>
  <c r="BD340" i="1"/>
  <c r="BD360" i="1"/>
  <c r="BD361" i="1"/>
  <c r="BD362" i="1"/>
  <c r="BC385" i="1"/>
  <c r="AZ227" i="1"/>
  <c r="AZ228" i="1"/>
  <c r="BD228" i="1" s="1"/>
  <c r="AZ229" i="1"/>
  <c r="BD229" i="1" s="1"/>
  <c r="BC230" i="1"/>
  <c r="BC231" i="1"/>
  <c r="BC232" i="1"/>
  <c r="AZ236" i="1"/>
  <c r="AZ237" i="1"/>
  <c r="BC238" i="1"/>
  <c r="BC239" i="1"/>
  <c r="BC240" i="1"/>
  <c r="AZ243" i="1"/>
  <c r="AZ244" i="1"/>
  <c r="BC246" i="1"/>
  <c r="BD246" i="1" s="1"/>
  <c r="BC247" i="1"/>
  <c r="AZ251" i="1"/>
  <c r="BC253" i="1"/>
  <c r="BD253" i="1" s="1"/>
  <c r="BC254" i="1"/>
  <c r="AZ258" i="1"/>
  <c r="AZ259" i="1"/>
  <c r="BD259" i="1" s="1"/>
  <c r="BC261" i="1"/>
  <c r="BD261" i="1" s="1"/>
  <c r="BC262" i="1"/>
  <c r="AZ266" i="1"/>
  <c r="AZ267" i="1"/>
  <c r="BC270" i="1"/>
  <c r="AZ274" i="1"/>
  <c r="AZ275" i="1"/>
  <c r="BD275" i="1" s="1"/>
  <c r="BC277" i="1"/>
  <c r="BC278" i="1"/>
  <c r="BC280" i="1"/>
  <c r="BD280" i="1" s="1"/>
  <c r="AZ292" i="1"/>
  <c r="BD292" i="1" s="1"/>
  <c r="AZ293" i="1"/>
  <c r="BC295" i="1"/>
  <c r="BD295" i="1" s="1"/>
  <c r="BC296" i="1"/>
  <c r="BC297" i="1"/>
  <c r="AZ300" i="1"/>
  <c r="BD300" i="1" s="1"/>
  <c r="AZ301" i="1"/>
  <c r="BC303" i="1"/>
  <c r="BC304" i="1"/>
  <c r="BC305" i="1"/>
  <c r="BC324" i="1"/>
  <c r="BD324" i="1" s="1"/>
  <c r="AZ328" i="1"/>
  <c r="BD328" i="1" s="1"/>
  <c r="AZ329" i="1"/>
  <c r="AZ330" i="1"/>
  <c r="BC331" i="1"/>
  <c r="BC332" i="1"/>
  <c r="BD332" i="1" s="1"/>
  <c r="AZ336" i="1"/>
  <c r="BD336" i="1" s="1"/>
  <c r="AZ337" i="1"/>
  <c r="AZ338" i="1"/>
  <c r="BC339" i="1"/>
  <c r="BC353" i="1"/>
  <c r="BD353" i="1" s="1"/>
  <c r="BC372" i="1"/>
  <c r="AZ376" i="1"/>
  <c r="BD376" i="1" s="1"/>
  <c r="AZ377" i="1"/>
  <c r="BD377" i="1" s="1"/>
  <c r="AZ378" i="1"/>
  <c r="BD378" i="1" s="1"/>
  <c r="BC379" i="1"/>
  <c r="BD379" i="1" s="1"/>
  <c r="BC380" i="1"/>
  <c r="BD380" i="1" s="1"/>
  <c r="AZ384" i="1"/>
  <c r="AZ385" i="1"/>
  <c r="BC387" i="1"/>
  <c r="AZ390" i="1"/>
  <c r="BD390" i="1" s="1"/>
  <c r="AZ352" i="1"/>
  <c r="BD265" i="1"/>
  <c r="AZ281" i="1"/>
  <c r="BD281" i="1" s="1"/>
  <c r="AZ286" i="1"/>
  <c r="BD286" i="1" s="1"/>
  <c r="AZ294" i="1"/>
  <c r="BD294" i="1" s="1"/>
  <c r="BC301" i="1"/>
  <c r="AZ310" i="1"/>
  <c r="BD310" i="1" s="1"/>
  <c r="BC317" i="1"/>
  <c r="BD317" i="1" s="1"/>
  <c r="AZ326" i="1"/>
  <c r="BD326" i="1" s="1"/>
  <c r="BC333" i="1"/>
  <c r="AZ342" i="1"/>
  <c r="BD342" i="1" s="1"/>
  <c r="BC349" i="1"/>
  <c r="AZ358" i="1"/>
  <c r="BD358" i="1" s="1"/>
  <c r="BC365" i="1"/>
  <c r="BD365" i="1" s="1"/>
  <c r="AZ374" i="1"/>
  <c r="BD374" i="1" s="1"/>
  <c r="BC381" i="1"/>
  <c r="BD381" i="1" s="1"/>
  <c r="BD320" i="1"/>
  <c r="BD321" i="1"/>
  <c r="BD369" i="1"/>
  <c r="BD282" i="1"/>
  <c r="BC285" i="1"/>
  <c r="BD285" i="1" s="1"/>
  <c r="BD288" i="1"/>
  <c r="BC293" i="1"/>
  <c r="AZ302" i="1"/>
  <c r="BC309" i="1"/>
  <c r="BD309" i="1" s="1"/>
  <c r="AZ318" i="1"/>
  <c r="BD318" i="1" s="1"/>
  <c r="BD333" i="1"/>
  <c r="AZ334" i="1"/>
  <c r="BD334" i="1" s="1"/>
  <c r="BC341" i="1"/>
  <c r="BD341" i="1" s="1"/>
  <c r="BD348" i="1"/>
  <c r="AZ350" i="1"/>
  <c r="BD350" i="1" s="1"/>
  <c r="BC357" i="1"/>
  <c r="BD357" i="1" s="1"/>
  <c r="BD364" i="1"/>
  <c r="AZ366" i="1"/>
  <c r="BD366" i="1" s="1"/>
  <c r="BC373" i="1"/>
  <c r="BD373" i="1" s="1"/>
  <c r="BD386" i="1"/>
  <c r="BD210" i="1"/>
  <c r="BD226" i="1"/>
  <c r="BD234" i="1"/>
  <c r="BD207" i="1"/>
  <c r="BD216" i="1"/>
  <c r="BD223" i="1"/>
  <c r="BD224" i="1"/>
  <c r="BD240" i="1"/>
  <c r="BD248" i="1"/>
  <c r="BD206" i="1"/>
  <c r="BD230" i="1"/>
  <c r="BD186" i="1"/>
  <c r="BD183" i="1"/>
  <c r="BD191" i="1"/>
  <c r="BD199" i="1"/>
  <c r="BD182" i="1"/>
  <c r="BD162" i="1"/>
  <c r="BD151" i="1"/>
  <c r="BD152" i="1"/>
  <c r="BD160" i="1"/>
  <c r="BD167" i="1"/>
  <c r="BD168" i="1"/>
  <c r="BD158" i="1"/>
  <c r="BD136" i="1"/>
  <c r="BD144" i="1"/>
  <c r="BD142" i="1"/>
  <c r="BD133" i="1"/>
  <c r="BD140" i="1"/>
  <c r="BD99" i="1"/>
  <c r="BD103" i="1"/>
  <c r="BD107" i="1"/>
  <c r="BD115" i="1"/>
  <c r="BD119" i="1"/>
  <c r="BD131" i="1"/>
  <c r="BD70" i="1"/>
  <c r="BD71" i="1"/>
  <c r="M382" i="1"/>
  <c r="J382" i="1"/>
  <c r="J388" i="1"/>
  <c r="J368" i="1"/>
  <c r="M327" i="1"/>
  <c r="M325" i="1"/>
  <c r="M322" i="1"/>
  <c r="BD384" i="1" l="1"/>
  <c r="BD339" i="1"/>
  <c r="BD290" i="1"/>
  <c r="BD141" i="1"/>
  <c r="BD86" i="1"/>
  <c r="BD190" i="1"/>
  <c r="BD130" i="1"/>
  <c r="BD218" i="1"/>
  <c r="BD278" i="1"/>
  <c r="BD270" i="1"/>
  <c r="BD150" i="1"/>
  <c r="BD111" i="1"/>
  <c r="BC352" i="1"/>
  <c r="BD180" i="1"/>
  <c r="BD173" i="1"/>
  <c r="BD308" i="1"/>
  <c r="BD211" i="1"/>
  <c r="BD155" i="1"/>
  <c r="BD385" i="1"/>
  <c r="BD258" i="1"/>
  <c r="BD236" i="1"/>
  <c r="BD343" i="1"/>
  <c r="BD301" i="1"/>
  <c r="BD129" i="1"/>
  <c r="BD217" i="1"/>
  <c r="BD209" i="1"/>
  <c r="BD284" i="1"/>
  <c r="BD352" i="1"/>
  <c r="BD271" i="1"/>
  <c r="BD262" i="1"/>
  <c r="BD241" i="1"/>
  <c r="BD215" i="1"/>
  <c r="BD78" i="1"/>
  <c r="BD184" i="1"/>
  <c r="BD171" i="1"/>
  <c r="BD329" i="1"/>
  <c r="BD247" i="1"/>
  <c r="BD232" i="1"/>
  <c r="BD245" i="1"/>
  <c r="BD219" i="1"/>
  <c r="BD94" i="1"/>
  <c r="BD80" i="1"/>
  <c r="BD256" i="1"/>
  <c r="BD87" i="1"/>
  <c r="BD188" i="1"/>
  <c r="BD73" i="1"/>
  <c r="BD176" i="1"/>
  <c r="BD307" i="1"/>
  <c r="O327" i="1"/>
  <c r="P327" i="1" s="1"/>
  <c r="BA327" i="1"/>
  <c r="BC327" i="1" s="1"/>
  <c r="BD327" i="1" s="1"/>
  <c r="O382" i="1"/>
  <c r="BA382" i="1"/>
  <c r="BC382" i="1" s="1"/>
  <c r="BD349" i="1"/>
  <c r="BD387" i="1"/>
  <c r="BD337" i="1"/>
  <c r="BD330" i="1"/>
  <c r="BD244" i="1"/>
  <c r="BD227" i="1"/>
  <c r="BD306" i="1"/>
  <c r="BD299" i="1"/>
  <c r="BD283" i="1"/>
  <c r="BD263" i="1"/>
  <c r="BD255" i="1"/>
  <c r="BD67" i="1"/>
  <c r="BD192" i="1"/>
  <c r="BD194" i="1"/>
  <c r="BD178" i="1"/>
  <c r="BD75" i="1"/>
  <c r="BD187" i="1"/>
  <c r="L388" i="1"/>
  <c r="P388" i="1" s="1"/>
  <c r="AX388" i="1"/>
  <c r="AZ388" i="1" s="1"/>
  <c r="BD388" i="1" s="1"/>
  <c r="O325" i="1"/>
  <c r="P325" i="1" s="1"/>
  <c r="BA325" i="1"/>
  <c r="BC325" i="1" s="1"/>
  <c r="BD325" i="1" s="1"/>
  <c r="L382" i="1"/>
  <c r="AX382" i="1"/>
  <c r="AZ382" i="1" s="1"/>
  <c r="L368" i="1"/>
  <c r="P368" i="1" s="1"/>
  <c r="AX368" i="1"/>
  <c r="AZ368" i="1" s="1"/>
  <c r="BD368" i="1" s="1"/>
  <c r="BD304" i="1"/>
  <c r="BD251" i="1"/>
  <c r="BD370" i="1"/>
  <c r="BD95" i="1"/>
  <c r="O322" i="1"/>
  <c r="P322" i="1" s="1"/>
  <c r="BA322" i="1"/>
  <c r="BC322" i="1" s="1"/>
  <c r="BD322" i="1" s="1"/>
  <c r="BD68" i="1"/>
  <c r="BD331" i="1"/>
  <c r="BD303" i="1"/>
  <c r="BD267" i="1"/>
  <c r="BD118" i="1"/>
  <c r="BD392" i="1"/>
  <c r="BD338" i="1"/>
  <c r="BD64" i="1"/>
  <c r="P352" i="1"/>
  <c r="P63" i="1" s="1"/>
  <c r="BD356" i="1"/>
  <c r="BD302" i="1"/>
  <c r="BD372" i="1"/>
  <c r="BD305" i="1"/>
  <c r="BD277" i="1"/>
  <c r="BD231" i="1"/>
  <c r="BD296" i="1"/>
  <c r="BD132" i="1"/>
  <c r="BD124" i="1"/>
  <c r="BD116" i="1"/>
  <c r="BD108" i="1"/>
  <c r="BD100" i="1"/>
  <c r="BD92" i="1"/>
  <c r="BD134" i="1"/>
  <c r="BD274" i="1"/>
  <c r="BD266" i="1"/>
  <c r="BD128" i="1"/>
  <c r="BD120" i="1"/>
  <c r="BD112" i="1"/>
  <c r="BD104" i="1"/>
  <c r="BD96" i="1"/>
  <c r="BD297" i="1"/>
  <c r="BD293" i="1"/>
  <c r="BD243" i="1"/>
  <c r="BD237" i="1"/>
  <c r="M269" i="1"/>
  <c r="J257" i="1"/>
  <c r="J254" i="1"/>
  <c r="J238" i="1"/>
  <c r="P382" i="1" l="1"/>
  <c r="BD382" i="1"/>
  <c r="L254" i="1"/>
  <c r="P254" i="1" s="1"/>
  <c r="AX254" i="1"/>
  <c r="AZ254" i="1" s="1"/>
  <c r="BD254" i="1" s="1"/>
  <c r="L257" i="1"/>
  <c r="P257" i="1" s="1"/>
  <c r="AX257" i="1"/>
  <c r="AZ257" i="1" s="1"/>
  <c r="BD257" i="1" s="1"/>
  <c r="O269" i="1"/>
  <c r="P269" i="1" s="1"/>
  <c r="BA269" i="1"/>
  <c r="BC269" i="1" s="1"/>
  <c r="BD269" i="1" s="1"/>
  <c r="L238" i="1"/>
  <c r="P238" i="1" s="1"/>
  <c r="AX238" i="1"/>
  <c r="AZ238" i="1" s="1"/>
  <c r="BD238" i="1" s="1"/>
  <c r="J201" i="1"/>
  <c r="J156" i="1"/>
  <c r="L156" i="1" l="1"/>
  <c r="P156" i="1" s="1"/>
  <c r="AX156" i="1"/>
  <c r="AZ156" i="1" s="1"/>
  <c r="BD156" i="1" s="1"/>
  <c r="L201" i="1"/>
  <c r="P201" i="1" s="1"/>
  <c r="AX201" i="1"/>
  <c r="AZ201" i="1" s="1"/>
  <c r="BD201" i="1" s="1"/>
  <c r="AP63" i="1"/>
  <c r="V63" i="1" l="1"/>
  <c r="U63" i="1"/>
  <c r="AD63" i="1"/>
  <c r="AC63" i="1"/>
  <c r="AA63" i="1"/>
  <c r="AB63" i="1" s="1"/>
  <c r="AL63" i="1"/>
  <c r="AK63" i="1"/>
  <c r="AI63" i="1"/>
  <c r="AH63" i="1"/>
  <c r="AT63" i="1"/>
  <c r="AS63" i="1"/>
  <c r="AQ63" i="1"/>
  <c r="BA63" i="1"/>
  <c r="BB63" i="1"/>
  <c r="T204" i="1"/>
  <c r="S204" i="1"/>
  <c r="R204" i="1"/>
  <c r="T215" i="1"/>
  <c r="AM63" i="1" l="1"/>
  <c r="R63" i="1"/>
  <c r="AX204" i="1"/>
  <c r="S63" i="1"/>
  <c r="AY204" i="1"/>
  <c r="AY63" i="1" s="1"/>
  <c r="AJ63" i="1"/>
  <c r="AN63" i="1" s="1"/>
  <c r="AU63" i="1"/>
  <c r="BC63" i="1"/>
  <c r="AR63" i="1"/>
  <c r="AE63" i="1"/>
  <c r="AF63" i="1" s="1"/>
  <c r="W63" i="1"/>
  <c r="AV63" i="1" l="1"/>
  <c r="T63" i="1"/>
  <c r="X63" i="1" s="1"/>
  <c r="AZ204" i="1"/>
  <c r="BD204" i="1" s="1"/>
  <c r="AX63" i="1"/>
  <c r="AZ63" i="1" s="1"/>
  <c r="BD63" i="1" s="1"/>
</calcChain>
</file>

<file path=xl/sharedStrings.xml><?xml version="1.0" encoding="utf-8"?>
<sst xmlns="http://schemas.openxmlformats.org/spreadsheetml/2006/main" count="631" uniqueCount="197">
  <si>
    <t>FONDO DE APORTACIONES PARA LA SEGURIDAD PÚBLICA (FASP)</t>
  </si>
  <si>
    <t>ESTRUCTURA PRESUPUESTARIA  PARA EL SEGUIMIENTO DE LOS RECURSOS 2013</t>
  </si>
  <si>
    <t>RESUMEN</t>
  </si>
  <si>
    <t>ENTIDAD FEDERATIVA: CHIHUAHUA</t>
  </si>
  <si>
    <t>AÑO</t>
  </si>
  <si>
    <t>ENTIDAD</t>
  </si>
  <si>
    <t>PROGRAMA</t>
  </si>
  <si>
    <t>CAPITULO</t>
  </si>
  <si>
    <t>CONCEPTO</t>
  </si>
  <si>
    <t>PARTIDA                GENÉRICA</t>
  </si>
  <si>
    <t>PARTIDA ESPECIFICA</t>
  </si>
  <si>
    <t>PROGRAMAS CON PRIORIDAD NACIONAL</t>
  </si>
  <si>
    <t>ORIGEN DE LOS RECURSOS</t>
  </si>
  <si>
    <t>RECURSOS PAGADOS</t>
  </si>
  <si>
    <t>RECURSOS EJERCIDOS</t>
  </si>
  <si>
    <t>RECURSOS DEVENGADOS</t>
  </si>
  <si>
    <t>RECURSOS COMPROMETIDOS</t>
  </si>
  <si>
    <t>RECURSOS DISPONIBLES</t>
  </si>
  <si>
    <t>APORTACIONES FEDERALES
 (FASP)</t>
  </si>
  <si>
    <t>APORTACIONES ESTATALES</t>
  </si>
  <si>
    <t>FINANCIAMIENTO
CONJUNTO</t>
  </si>
  <si>
    <t>FEDERAL</t>
  </si>
  <si>
    <t>MUNICIPAL</t>
  </si>
  <si>
    <t>SUB
TOTAL</t>
  </si>
  <si>
    <t>ESTATAL</t>
  </si>
  <si>
    <t>TOTAL</t>
  </si>
  <si>
    <t>PREVENCIÓN SOCIAL DE LA VIOLENCIA Y LA DELINCUENCIA CON PARTICIPACIÓN CIUDADANA</t>
  </si>
  <si>
    <t>FORTALECIMIENTO DE LAS CAPACIDADES DE EVALUACIÓN EN  CONTROL DE CONFIANZA</t>
  </si>
  <si>
    <t>PROFESIONALIZACIÓN DE LAS INSTITUCIONES DE SEGURIDAD PÚBLICA</t>
  </si>
  <si>
    <t>INSTRUMENTACIÓN DE LA ESTRATEGIA EN EL COMBATE AL SECUESTRO (UECS)</t>
  </si>
  <si>
    <t>IMPLEMENTACIÓN DE CENTROS DE OPERACIÓN ESTRATÉGICA (COE´S)</t>
  </si>
  <si>
    <t>HUELLA BALÍSTICA Y RASTREO COMPUTARIZADO DE ARMAMENTO (IBIS/ETRACE)</t>
  </si>
  <si>
    <t>ACCESO A LA JUSTICIA PARA LA MUJERES</t>
  </si>
  <si>
    <t xml:space="preserve">NUEVO SISTEMA DE JUSTICIA PENAL </t>
  </si>
  <si>
    <t>FORTALECIMIENTO DE LAS CAPACIDADES HUMANAS Y TECNOLÓGICAS DEL SISTEMA PENITENCIARIO NACIONAL</t>
  </si>
  <si>
    <t>RED NACIONAL DE TELECOMUNICACIONES</t>
  </si>
  <si>
    <t>SISTEMA NACIONAL DE INFORMACIÓN (BASE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</si>
  <si>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</si>
  <si>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</si>
  <si>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</si>
  <si>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 O ACCIONES</t>
  </si>
  <si>
    <t>GENÉTICA FORENSE</t>
  </si>
  <si>
    <t>FORTALECIMIENTO A INSTITUCIONES DE SEGURIDAD PÚBLICA Y PROCURACIÓN DE JUSTICIA</t>
  </si>
  <si>
    <t>FC ES FINANCIAMIENTO CONJUNTO</t>
  </si>
  <si>
    <t>AE ES APORTACIÓN ESTATAL</t>
  </si>
  <si>
    <t>FM ES FINANCIAMIENTO MUNICIPAL</t>
  </si>
  <si>
    <t xml:space="preserve"> </t>
  </si>
  <si>
    <t>PARTIDA GENÉRICA</t>
  </si>
  <si>
    <t>META 
CONVENIDA/MODIFICADA</t>
  </si>
  <si>
    <t>META
ALCANZADA</t>
  </si>
  <si>
    <t>META POR
ALCANZAR</t>
  </si>
  <si>
    <t>UNIDAD DE MEDIDA</t>
  </si>
  <si>
    <t>CANTIDAD</t>
  </si>
  <si>
    <t>PERSONA</t>
  </si>
  <si>
    <t>SERVICIOS PERSONALES</t>
  </si>
  <si>
    <t>Remuneraciones al Personal de Carácter Transitorio</t>
  </si>
  <si>
    <t>Honorarios asimilables a salarios</t>
  </si>
  <si>
    <t>Honorarios</t>
  </si>
  <si>
    <t>Persona</t>
  </si>
  <si>
    <t>SERVICIOS GENERALES</t>
  </si>
  <si>
    <t>Servicios Profesionales, Científicos, Técnicos y Otros Servicios</t>
  </si>
  <si>
    <t>Servicios de capacitación</t>
  </si>
  <si>
    <t>Servicios para capacitación a servidores públicos</t>
  </si>
  <si>
    <t>Curso</t>
  </si>
  <si>
    <t>Servicios de investigación científica y desarrollo</t>
  </si>
  <si>
    <t>Estudios e investigaciones</t>
  </si>
  <si>
    <t>Servicio</t>
  </si>
  <si>
    <t>Remuneraciones al personal de carácter transitorio</t>
  </si>
  <si>
    <t>Materiales y suministros</t>
  </si>
  <si>
    <t>Productos Químicos, farmacéuticos y de Laboratorio</t>
  </si>
  <si>
    <t>Materiales, accesorios y suministros médicos</t>
  </si>
  <si>
    <t>Materiales , accesorios y suministros médicos</t>
  </si>
  <si>
    <t>Pieza</t>
  </si>
  <si>
    <t>Materiales, accesorios y suministros de laboratorio</t>
  </si>
  <si>
    <t>Otros productos químicos</t>
  </si>
  <si>
    <t>Vestuario, Blancos, Prendas de Protección y Artículos Deportivos</t>
  </si>
  <si>
    <t>Vestuario y uniformes</t>
  </si>
  <si>
    <t>Servicios de capacitación a servidores públicos</t>
  </si>
  <si>
    <t>Servicios profesionales, científicos y técnicos integrales</t>
  </si>
  <si>
    <t>Subcontratación de servicios con terceros</t>
  </si>
  <si>
    <t>Servicios de Instalación, Reparación, Mantenimiento y Conservación</t>
  </si>
  <si>
    <t>Instalación, reparación y manenimiento de equipo de cómputo y tecnología de la información</t>
  </si>
  <si>
    <t>Mantenimiento y conservación de bienes informáticos</t>
  </si>
  <si>
    <t>Bienes Muebles, Inmuebles e Intangibles</t>
  </si>
  <si>
    <t>Mobiliario y Equipo de Administración</t>
  </si>
  <si>
    <t>Muebles de oficina y estantería</t>
  </si>
  <si>
    <t>Mobiliario</t>
  </si>
  <si>
    <t>Equipo de cómputo y de tecnologías de la información</t>
  </si>
  <si>
    <t>Bienes informáticos</t>
  </si>
  <si>
    <t>Equipo e Instrumental Médico y de Laboratorio</t>
  </si>
  <si>
    <t>Equipo médico y de laboratorio</t>
  </si>
  <si>
    <t>Instrumental médico y de laboratorio</t>
  </si>
  <si>
    <t>Sistemas de aire acondicionado, calefacción y de refrigeración industrial y comercial</t>
  </si>
  <si>
    <t>Aire acondicionado</t>
  </si>
  <si>
    <t>Activos Intangibles</t>
  </si>
  <si>
    <t>Software</t>
  </si>
  <si>
    <t>INVERSIÓN PÚBLICA</t>
  </si>
  <si>
    <t>Obra Pública en Bienes Propios</t>
  </si>
  <si>
    <t>Edificación no habitacional</t>
  </si>
  <si>
    <t>Obras de construcción para edificios no habitacionales</t>
  </si>
  <si>
    <t>Obra</t>
  </si>
  <si>
    <t>Instalaciones y equipamiento en construcciónes</t>
  </si>
  <si>
    <t>Instalaciones y obras de construcción especializada</t>
  </si>
  <si>
    <t>Equipo</t>
  </si>
  <si>
    <t>TRANSFERENCIAS, ASIGNACIONES, SUBSIDIOS Y OTRAS AYUDAS</t>
  </si>
  <si>
    <t>Ayudas Sociales</t>
  </si>
  <si>
    <t>Becas y otras ayudas para programas de capacitación</t>
  </si>
  <si>
    <t>Beca</t>
  </si>
  <si>
    <t>BIENES MUEBLES, INMUEBLES E INTANGIBLES</t>
  </si>
  <si>
    <t>Obra pública en bienes propios</t>
  </si>
  <si>
    <t>Trabajos de acabados en edificaciones y otros trabajos especializados</t>
  </si>
  <si>
    <t>Servicios de supervisión de obras</t>
  </si>
  <si>
    <t>Estudio/     Proyecto</t>
  </si>
  <si>
    <t>Licencia</t>
  </si>
  <si>
    <t>MATERIALES Y SUMINISTROS</t>
  </si>
  <si>
    <t>Productos Químicos, Farmacéuticos y de Laboratorio</t>
  </si>
  <si>
    <t>Otros mobiliarios y equipos de administración</t>
  </si>
  <si>
    <t>Equipo de administración</t>
  </si>
  <si>
    <t>Vehículos y Equipo de Transporte</t>
  </si>
  <si>
    <t>Vehículos y equipo terrestre</t>
  </si>
  <si>
    <t>Vehículos y equipo terrestres, destinados a servicios publicos y la operación de programas publicos</t>
  </si>
  <si>
    <t>Par/Pieza</t>
  </si>
  <si>
    <t>Materiales y Suministros para Seguridad</t>
  </si>
  <si>
    <t>Materiales de seguridad pública</t>
  </si>
  <si>
    <t>Prendas de protección para seguridad pública y nacional</t>
  </si>
  <si>
    <t>Instalación, reparación y mantenimiento de equipo de cómputo y tecnología de
la información</t>
  </si>
  <si>
    <t>Póliza</t>
  </si>
  <si>
    <t>Maquinaria, otros equipos y herramientas</t>
  </si>
  <si>
    <t>Maquinaria y equipo industrial</t>
  </si>
  <si>
    <t>Otros equipos</t>
  </si>
  <si>
    <t>Otros bienes muebles</t>
  </si>
  <si>
    <t>Mantenimiento y rehabilitación de edificaciones no habitacionales</t>
  </si>
  <si>
    <t>Materiales y artículos de construcción y de reparación</t>
  </si>
  <si>
    <t>Material eléctrico y electrónico</t>
  </si>
  <si>
    <t>Lote</t>
  </si>
  <si>
    <t>Herramientas, Refacciones y Accesorios Menores</t>
  </si>
  <si>
    <t>Refacciones y accesorios menores de equipo de cómputo y tecnologías de la información</t>
  </si>
  <si>
    <t>Refacciones y accesorios para equipo de cómputo</t>
  </si>
  <si>
    <t>Instalación, reparación y mantenimiento de maquinaria, otros equipos y herramienta</t>
  </si>
  <si>
    <t>Mantenimiento y conservación de maquinaria y equipo</t>
  </si>
  <si>
    <t>Maquinaria, Otros Equipos y Herramientas</t>
  </si>
  <si>
    <t>Equipo de comunicación y telecomunicación</t>
  </si>
  <si>
    <t>Equipos y aparatos de comunicaciones y telecomunicaciones</t>
  </si>
  <si>
    <t>INVERSION PÚBLICA</t>
  </si>
  <si>
    <t>Materiales de Administración, Emisión de Documentos y Artículos Oficiales</t>
  </si>
  <si>
    <t>Materiales, útiles y equipos menores de tecnologías de la información y comunicaciones</t>
  </si>
  <si>
    <t>Materiales y útiles para el procesamiento en equipos y bienes informáticos</t>
  </si>
  <si>
    <t>Mobiliario y Equipo Educacional y Recreativo</t>
  </si>
  <si>
    <t>Cámaras fotográficas y de video</t>
  </si>
  <si>
    <t>Vehículos y equipo terrestres, destinados a servicios administrativos</t>
  </si>
  <si>
    <t>Materiales y útiles de impresión y reproducción</t>
  </si>
  <si>
    <t>Servicios de consultoría administrativa, procesos, técnica y en tecnologías de la información</t>
  </si>
  <si>
    <t>Servicios relacionados con certificación de procesos</t>
  </si>
  <si>
    <t>Servicios de instalación, reparación, mantenimiento y conservación</t>
  </si>
  <si>
    <t>Conservación y mantenimiento menor de inmuebles</t>
  </si>
  <si>
    <t>Mantenimiento y conservación de inmuebles para la prestación de servicios administrativos</t>
  </si>
  <si>
    <t>Equipos y aparatos audiovisuales</t>
  </si>
  <si>
    <t>Equipo/Pieza</t>
  </si>
  <si>
    <t>EVALUACIÓN</t>
  </si>
  <si>
    <t>Servicios legales, de contabilidad, auditoría y relacionados</t>
  </si>
  <si>
    <t>Otras asesorías para la operación de programas</t>
  </si>
  <si>
    <t>Informe
Encuesta</t>
  </si>
  <si>
    <t>E15.33104</t>
  </si>
  <si>
    <t>curso/
persona</t>
  </si>
  <si>
    <t>E15.33401</t>
  </si>
  <si>
    <t>Servicios de Traslado y Viáticos</t>
  </si>
  <si>
    <t>Pasajes aéreos</t>
  </si>
  <si>
    <t>Pasajes aéreos nacionales asociados a los programas de seguridad pública y nacional</t>
  </si>
  <si>
    <t>Traslado</t>
  </si>
  <si>
    <t>E15.37102</t>
  </si>
  <si>
    <t>Pasajes terrestres</t>
  </si>
  <si>
    <t>Pasajes terrestres nacionales asociados a los programas de seguridad pública y nacional</t>
  </si>
  <si>
    <t>E15.37202</t>
  </si>
  <si>
    <t>Viáticos en el país</t>
  </si>
  <si>
    <t>Viáticos nacionales asociados a los programas de seguridad pública y nacional</t>
  </si>
  <si>
    <t>E15.37502</t>
  </si>
  <si>
    <t>SEGUIMIENTO</t>
  </si>
  <si>
    <t>S15.12101</t>
  </si>
  <si>
    <t>S15.37502</t>
  </si>
  <si>
    <t>Productos quimicos básicos</t>
  </si>
  <si>
    <t>piezas (kit)</t>
  </si>
  <si>
    <t>cajas con 1000 piezas</t>
  </si>
  <si>
    <t>FORTALECIMIENTO DE PROGRAMAS PRIORITARIOS DE LAS INSTITUCIONES ESTATALES DE SEGURIDAD PÚBLICA E IMPARTICIÓN DE JUSTICIA</t>
  </si>
  <si>
    <t>Par / pieza</t>
  </si>
  <si>
    <t>1600 / 4800</t>
  </si>
  <si>
    <t>Herramientas menores</t>
  </si>
  <si>
    <t>Instalación, reparación y mantenimiento de equipo de cómputo y tecnología de la información</t>
  </si>
  <si>
    <t>Vehículos y equipo terrestres, para la ejecución de programas de seguridad pública y nacional</t>
  </si>
  <si>
    <t>Equipo de Defensa y Seguridad</t>
  </si>
  <si>
    <t>Equipo de defensa y seguridad</t>
  </si>
  <si>
    <t>Equipo de seguridad pública y nacional</t>
  </si>
  <si>
    <t>Paquete/Par</t>
  </si>
  <si>
    <t xml:space="preserve">Poliza </t>
  </si>
  <si>
    <t>440/ 1760</t>
  </si>
  <si>
    <t>2/1</t>
  </si>
  <si>
    <t xml:space="preserve">Piezas </t>
  </si>
  <si>
    <t>CIFRAS 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</si>
</sst>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00"/>
    <numFmt numFmtId="166" formatCode="_(* #,##0.00000_);_(* \(#,##0.00000\);_(* &quot;-&quot;??_);_(@_)"/>
    <numFmt numFmtId="167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24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24"/>
      <name val="Calibri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indexed="8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2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0" fontId="19" fillId="0" borderId="0"/>
  </cellStyleXfs>
  <cellXfs count="24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5" fillId="0" borderId="0" xfId="2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Alignment="1" applyProtection="1">
      <alignment horizontal="center" vertical="center"/>
      <protection locked="0"/>
    </xf>
    <xf numFmtId="164" fontId="5" fillId="0" borderId="5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3" fontId="5" fillId="7" borderId="6" xfId="0" applyNumberFormat="1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right" vertical="center"/>
    </xf>
    <xf numFmtId="4" fontId="6" fillId="6" borderId="6" xfId="0" applyNumberFormat="1" applyFont="1" applyFill="1" applyBorder="1" applyAlignment="1">
      <alignment horizontal="right" vertical="center"/>
    </xf>
    <xf numFmtId="4" fontId="6" fillId="7" borderId="6" xfId="0" applyNumberFormat="1" applyFont="1" applyFill="1" applyBorder="1" applyAlignment="1">
      <alignment horizontal="right" vertical="center"/>
    </xf>
    <xf numFmtId="4" fontId="6" fillId="8" borderId="6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0" fillId="0" borderId="5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center" indent="1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0" fontId="3" fillId="0" borderId="0" xfId="0" applyFont="1" applyBorder="1"/>
    <xf numFmtId="165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2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8" fontId="2" fillId="0" borderId="0" xfId="0" applyNumberFormat="1" applyFont="1"/>
    <xf numFmtId="43" fontId="2" fillId="0" borderId="0" xfId="0" applyNumberFormat="1" applyFont="1"/>
    <xf numFmtId="3" fontId="5" fillId="9" borderId="6" xfId="0" applyNumberFormat="1" applyFont="1" applyFill="1" applyBorder="1" applyAlignment="1">
      <alignment horizontal="center" vertical="center" wrapText="1"/>
    </xf>
    <xf numFmtId="43" fontId="14" fillId="0" borderId="5" xfId="1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center" vertical="center" wrapText="1"/>
    </xf>
    <xf numFmtId="3" fontId="5" fillId="9" borderId="5" xfId="0" applyNumberFormat="1" applyFont="1" applyFill="1" applyBorder="1" applyAlignment="1">
      <alignment horizontal="center" vertical="center" wrapText="1"/>
    </xf>
    <xf numFmtId="43" fontId="15" fillId="0" borderId="5" xfId="1" applyFont="1" applyFill="1" applyBorder="1" applyAlignment="1">
      <alignment horizontal="left" vertical="center" wrapText="1"/>
    </xf>
    <xf numFmtId="166" fontId="15" fillId="3" borderId="5" xfId="0" applyNumberFormat="1" applyFont="1" applyFill="1" applyBorder="1" applyAlignment="1">
      <alignment horizontal="right" vertical="center" textRotation="90" wrapText="1"/>
    </xf>
    <xf numFmtId="167" fontId="14" fillId="9" borderId="1" xfId="1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horizontal="right" vertical="center" wrapText="1"/>
    </xf>
    <xf numFmtId="43" fontId="14" fillId="9" borderId="1" xfId="1" applyFont="1" applyFill="1" applyBorder="1" applyAlignment="1">
      <alignment vertical="center" wrapText="1"/>
    </xf>
    <xf numFmtId="43" fontId="13" fillId="0" borderId="5" xfId="1" applyFont="1" applyFill="1" applyBorder="1" applyAlignment="1">
      <alignment vertical="center" wrapText="1"/>
    </xf>
    <xf numFmtId="41" fontId="14" fillId="9" borderId="1" xfId="1" applyNumberFormat="1" applyFont="1" applyFill="1" applyBorder="1" applyAlignment="1">
      <alignment vertical="center" wrapText="1"/>
    </xf>
    <xf numFmtId="165" fontId="15" fillId="10" borderId="5" xfId="0" applyNumberFormat="1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165" fontId="15" fillId="10" borderId="5" xfId="0" applyNumberFormat="1" applyFont="1" applyFill="1" applyBorder="1" applyAlignment="1">
      <alignment horizontal="left" vertical="center" wrapText="1"/>
    </xf>
    <xf numFmtId="43" fontId="15" fillId="10" borderId="5" xfId="1" applyFont="1" applyFill="1" applyBorder="1" applyAlignment="1">
      <alignment horizontal="left" vertical="center" wrapText="1"/>
    </xf>
    <xf numFmtId="41" fontId="15" fillId="10" borderId="5" xfId="1" applyNumberFormat="1" applyFont="1" applyFill="1" applyBorder="1" applyAlignment="1">
      <alignment horizontal="left" vertical="center" wrapText="1"/>
    </xf>
    <xf numFmtId="166" fontId="13" fillId="10" borderId="5" xfId="0" applyNumberFormat="1" applyFont="1" applyFill="1" applyBorder="1" applyAlignment="1">
      <alignment horizontal="right" vertical="center"/>
    </xf>
    <xf numFmtId="0" fontId="3" fillId="2" borderId="0" xfId="0" applyFont="1" applyFill="1"/>
    <xf numFmtId="165" fontId="15" fillId="11" borderId="5" xfId="0" applyNumberFormat="1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vertical="center" wrapText="1"/>
    </xf>
    <xf numFmtId="43" fontId="13" fillId="11" borderId="5" xfId="1" applyFont="1" applyFill="1" applyBorder="1" applyAlignment="1">
      <alignment vertical="center" wrapText="1"/>
    </xf>
    <xf numFmtId="41" fontId="13" fillId="11" borderId="5" xfId="1" applyNumberFormat="1" applyFont="1" applyFill="1" applyBorder="1" applyAlignment="1">
      <alignment vertical="center" wrapText="1"/>
    </xf>
    <xf numFmtId="166" fontId="13" fillId="11" borderId="5" xfId="0" applyNumberFormat="1" applyFont="1" applyFill="1" applyBorder="1" applyAlignment="1">
      <alignment horizontal="right" vertical="center"/>
    </xf>
    <xf numFmtId="0" fontId="3" fillId="11" borderId="0" xfId="0" applyFont="1" applyFill="1"/>
    <xf numFmtId="165" fontId="15" fillId="12" borderId="5" xfId="0" applyNumberFormat="1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vertical="center" wrapText="1"/>
    </xf>
    <xf numFmtId="43" fontId="13" fillId="12" borderId="5" xfId="1" applyFont="1" applyFill="1" applyBorder="1" applyAlignment="1">
      <alignment vertical="center" wrapText="1"/>
    </xf>
    <xf numFmtId="41" fontId="13" fillId="12" borderId="5" xfId="1" applyNumberFormat="1" applyFont="1" applyFill="1" applyBorder="1" applyAlignment="1">
      <alignment vertical="center" wrapText="1"/>
    </xf>
    <xf numFmtId="166" fontId="13" fillId="12" borderId="5" xfId="0" applyNumberFormat="1" applyFont="1" applyFill="1" applyBorder="1" applyAlignment="1">
      <alignment horizontal="right" vertical="center"/>
    </xf>
    <xf numFmtId="0" fontId="3" fillId="12" borderId="0" xfId="0" applyFont="1" applyFill="1"/>
    <xf numFmtId="165" fontId="15" fillId="13" borderId="5" xfId="0" applyNumberFormat="1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vertical="center" wrapText="1"/>
    </xf>
    <xf numFmtId="43" fontId="13" fillId="13" borderId="5" xfId="1" applyFont="1" applyFill="1" applyBorder="1" applyAlignment="1">
      <alignment vertical="center" wrapText="1"/>
    </xf>
    <xf numFmtId="41" fontId="13" fillId="13" borderId="5" xfId="1" applyNumberFormat="1" applyFont="1" applyFill="1" applyBorder="1" applyAlignment="1">
      <alignment vertical="center" wrapText="1"/>
    </xf>
    <xf numFmtId="166" fontId="13" fillId="13" borderId="5" xfId="0" applyNumberFormat="1" applyFont="1" applyFill="1" applyBorder="1" applyAlignment="1">
      <alignment horizontal="right" vertical="center"/>
    </xf>
    <xf numFmtId="0" fontId="3" fillId="13" borderId="0" xfId="0" applyFont="1" applyFill="1"/>
    <xf numFmtId="165" fontId="15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43" fontId="13" fillId="2" borderId="5" xfId="1" applyFont="1" applyFill="1" applyBorder="1" applyAlignment="1">
      <alignment vertical="center" wrapText="1"/>
    </xf>
    <xf numFmtId="41" fontId="13" fillId="2" borderId="5" xfId="1" applyNumberFormat="1" applyFont="1" applyFill="1" applyBorder="1" applyAlignment="1">
      <alignment vertical="center" wrapText="1"/>
    </xf>
    <xf numFmtId="166" fontId="5" fillId="2" borderId="5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166" fontId="15" fillId="0" borderId="5" xfId="0" applyNumberFormat="1" applyFont="1" applyFill="1" applyBorder="1" applyAlignment="1">
      <alignment horizontal="right" vertical="center"/>
    </xf>
    <xf numFmtId="166" fontId="13" fillId="2" borderId="5" xfId="0" applyNumberFormat="1" applyFont="1" applyFill="1" applyBorder="1" applyAlignment="1">
      <alignment horizontal="right" vertical="center"/>
    </xf>
    <xf numFmtId="41" fontId="13" fillId="0" borderId="5" xfId="1" applyNumberFormat="1" applyFont="1" applyFill="1" applyBorder="1" applyAlignment="1">
      <alignment vertical="center" wrapText="1"/>
    </xf>
    <xf numFmtId="165" fontId="5" fillId="11" borderId="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vertical="center" wrapText="1"/>
    </xf>
    <xf numFmtId="43" fontId="5" fillId="11" borderId="5" xfId="1" applyFont="1" applyFill="1" applyBorder="1" applyAlignment="1">
      <alignment vertical="center" wrapText="1"/>
    </xf>
    <xf numFmtId="43" fontId="5" fillId="0" borderId="5" xfId="1" applyFont="1" applyFill="1" applyBorder="1" applyAlignment="1">
      <alignment vertical="center" wrapText="1"/>
    </xf>
    <xf numFmtId="41" fontId="5" fillId="11" borderId="5" xfId="1" applyNumberFormat="1" applyFont="1" applyFill="1" applyBorder="1" applyAlignment="1">
      <alignment vertical="center" wrapText="1"/>
    </xf>
    <xf numFmtId="166" fontId="5" fillId="11" borderId="5" xfId="0" applyNumberFormat="1" applyFont="1" applyFill="1" applyBorder="1" applyAlignment="1">
      <alignment horizontal="right" vertical="center"/>
    </xf>
    <xf numFmtId="165" fontId="5" fillId="12" borderId="5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vertical="center" wrapText="1"/>
    </xf>
    <xf numFmtId="43" fontId="5" fillId="12" borderId="5" xfId="1" applyFont="1" applyFill="1" applyBorder="1" applyAlignment="1">
      <alignment vertical="center" wrapText="1"/>
    </xf>
    <xf numFmtId="41" fontId="5" fillId="12" borderId="5" xfId="1" applyNumberFormat="1" applyFont="1" applyFill="1" applyBorder="1" applyAlignment="1">
      <alignment vertical="center" wrapText="1"/>
    </xf>
    <xf numFmtId="166" fontId="5" fillId="12" borderId="5" xfId="0" applyNumberFormat="1" applyFont="1" applyFill="1" applyBorder="1" applyAlignment="1">
      <alignment horizontal="right" vertical="center"/>
    </xf>
    <xf numFmtId="165" fontId="5" fillId="13" borderId="5" xfId="0" applyNumberFormat="1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vertical="center" wrapText="1"/>
    </xf>
    <xf numFmtId="43" fontId="5" fillId="13" borderId="5" xfId="1" applyFont="1" applyFill="1" applyBorder="1" applyAlignment="1">
      <alignment vertical="center" wrapText="1"/>
    </xf>
    <xf numFmtId="41" fontId="5" fillId="13" borderId="5" xfId="1" applyNumberFormat="1" applyFont="1" applyFill="1" applyBorder="1" applyAlignment="1">
      <alignment vertical="center" wrapText="1"/>
    </xf>
    <xf numFmtId="166" fontId="5" fillId="13" borderId="5" xfId="0" applyNumberFormat="1" applyFont="1" applyFill="1" applyBorder="1" applyAlignment="1">
      <alignment horizontal="right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43" fontId="5" fillId="2" borderId="5" xfId="1" applyFont="1" applyFill="1" applyBorder="1" applyAlignment="1">
      <alignment vertical="center" wrapText="1"/>
    </xf>
    <xf numFmtId="4" fontId="13" fillId="13" borderId="5" xfId="0" applyNumberFormat="1" applyFont="1" applyFill="1" applyBorder="1" applyAlignment="1">
      <alignment vertical="center"/>
    </xf>
    <xf numFmtId="0" fontId="3" fillId="0" borderId="0" xfId="0" applyFont="1" applyFill="1"/>
    <xf numFmtId="166" fontId="13" fillId="13" borderId="5" xfId="0" applyNumberFormat="1" applyFont="1" applyFill="1" applyBorder="1" applyAlignment="1">
      <alignment horizontal="right" vertical="center" wrapText="1"/>
    </xf>
    <xf numFmtId="165" fontId="15" fillId="10" borderId="5" xfId="0" applyNumberFormat="1" applyFont="1" applyFill="1" applyBorder="1" applyAlignment="1">
      <alignment horizontal="justify" vertical="center" wrapText="1"/>
    </xf>
    <xf numFmtId="43" fontId="15" fillId="10" borderId="5" xfId="1" applyFont="1" applyFill="1" applyBorder="1" applyAlignment="1">
      <alignment horizontal="justify" vertical="center" wrapText="1"/>
    </xf>
    <xf numFmtId="43" fontId="15" fillId="0" borderId="5" xfId="1" applyFont="1" applyFill="1" applyBorder="1" applyAlignment="1">
      <alignment horizontal="justify" vertical="center" wrapText="1"/>
    </xf>
    <xf numFmtId="41" fontId="15" fillId="10" borderId="5" xfId="1" applyNumberFormat="1" applyFont="1" applyFill="1" applyBorder="1" applyAlignment="1">
      <alignment horizontal="justify" vertical="center" wrapText="1"/>
    </xf>
    <xf numFmtId="0" fontId="3" fillId="14" borderId="0" xfId="0" applyFont="1" applyFill="1"/>
    <xf numFmtId="0" fontId="3" fillId="15" borderId="0" xfId="0" applyFont="1" applyFill="1"/>
    <xf numFmtId="41" fontId="13" fillId="0" borderId="5" xfId="1" quotePrefix="1" applyNumberFormat="1" applyFont="1" applyFill="1" applyBorder="1" applyAlignment="1">
      <alignment vertical="center" wrapText="1"/>
    </xf>
    <xf numFmtId="166" fontId="13" fillId="0" borderId="5" xfId="0" applyNumberFormat="1" applyFont="1" applyFill="1" applyBorder="1" applyAlignment="1">
      <alignment horizontal="right" vertical="center" wrapText="1"/>
    </xf>
    <xf numFmtId="0" fontId="15" fillId="13" borderId="5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vertical="center" wrapText="1"/>
    </xf>
    <xf numFmtId="43" fontId="15" fillId="13" borderId="5" xfId="1" applyFont="1" applyFill="1" applyBorder="1" applyAlignment="1">
      <alignment vertical="center" wrapText="1"/>
    </xf>
    <xf numFmtId="43" fontId="15" fillId="0" borderId="5" xfId="1" applyFont="1" applyFill="1" applyBorder="1" applyAlignment="1">
      <alignment vertical="center" wrapText="1"/>
    </xf>
    <xf numFmtId="41" fontId="15" fillId="13" borderId="5" xfId="1" applyNumberFormat="1" applyFont="1" applyFill="1" applyBorder="1" applyAlignment="1">
      <alignment vertical="center" wrapText="1"/>
    </xf>
    <xf numFmtId="166" fontId="15" fillId="13" borderId="5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166" fontId="13" fillId="2" borderId="5" xfId="0" applyNumberFormat="1" applyFont="1" applyFill="1" applyBorder="1" applyAlignment="1">
      <alignment horizontal="right" vertical="center" wrapText="1"/>
    </xf>
    <xf numFmtId="0" fontId="3" fillId="10" borderId="0" xfId="0" applyFont="1" applyFill="1"/>
    <xf numFmtId="165" fontId="16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 wrapText="1"/>
    </xf>
    <xf numFmtId="43" fontId="18" fillId="2" borderId="5" xfId="1" applyFont="1" applyFill="1" applyBorder="1" applyAlignment="1">
      <alignment horizontal="center" vertical="center" wrapText="1"/>
    </xf>
    <xf numFmtId="43" fontId="18" fillId="0" borderId="5" xfId="1" applyFont="1" applyFill="1" applyBorder="1" applyAlignment="1">
      <alignment horizontal="center" vertical="center" wrapText="1"/>
    </xf>
    <xf numFmtId="41" fontId="18" fillId="2" borderId="5" xfId="1" applyNumberFormat="1" applyFont="1" applyFill="1" applyBorder="1" applyAlignment="1">
      <alignment horizontal="center" vertical="center" wrapText="1"/>
    </xf>
    <xf numFmtId="166" fontId="17" fillId="2" borderId="5" xfId="0" applyNumberFormat="1" applyFont="1" applyFill="1" applyBorder="1" applyAlignment="1">
      <alignment horizontal="right" vertical="center"/>
    </xf>
    <xf numFmtId="43" fontId="0" fillId="0" borderId="0" xfId="1" applyFont="1"/>
    <xf numFmtId="41" fontId="0" fillId="0" borderId="0" xfId="1" applyNumberFormat="1" applyFont="1"/>
    <xf numFmtId="0" fontId="0" fillId="0" borderId="0" xfId="0" applyBorder="1"/>
    <xf numFmtId="43" fontId="0" fillId="0" borderId="0" xfId="1" applyFont="1" applyBorder="1"/>
    <xf numFmtId="0" fontId="19" fillId="0" borderId="0" xfId="4"/>
    <xf numFmtId="166" fontId="0" fillId="0" borderId="0" xfId="0" applyNumberFormat="1"/>
    <xf numFmtId="43" fontId="20" fillId="0" borderId="0" xfId="1" applyFont="1"/>
    <xf numFmtId="43" fontId="3" fillId="0" borderId="0" xfId="1" applyFont="1"/>
    <xf numFmtId="164" fontId="3" fillId="0" borderId="0" xfId="0" applyNumberFormat="1" applyFont="1" applyAlignment="1">
      <alignment horizontal="center" vertical="center"/>
    </xf>
    <xf numFmtId="12" fontId="13" fillId="0" borderId="5" xfId="1" quotePrefix="1" applyNumberFormat="1" applyFont="1" applyFill="1" applyBorder="1" applyAlignment="1">
      <alignment horizontal="right" vertical="center" wrapText="1"/>
    </xf>
    <xf numFmtId="43" fontId="13" fillId="0" borderId="5" xfId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center" vertical="center" textRotation="90" wrapText="1"/>
    </xf>
    <xf numFmtId="3" fontId="5" fillId="9" borderId="7" xfId="0" applyNumberFormat="1" applyFont="1" applyFill="1" applyBorder="1" applyAlignment="1">
      <alignment horizontal="center" vertical="center" textRotation="90" wrapText="1"/>
    </xf>
    <xf numFmtId="3" fontId="5" fillId="9" borderId="2" xfId="0" applyNumberFormat="1" applyFont="1" applyFill="1" applyBorder="1" applyAlignment="1">
      <alignment horizontal="center" vertical="center" wrapText="1"/>
    </xf>
    <xf numFmtId="3" fontId="5" fillId="9" borderId="3" xfId="0" applyNumberFormat="1" applyFont="1" applyFill="1" applyBorder="1" applyAlignment="1">
      <alignment horizontal="center" vertical="center" wrapText="1"/>
    </xf>
    <xf numFmtId="3" fontId="5" fillId="9" borderId="4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textRotation="90" wrapText="1"/>
    </xf>
    <xf numFmtId="164" fontId="5" fillId="9" borderId="7" xfId="0" applyNumberFormat="1" applyFont="1" applyFill="1" applyBorder="1" applyAlignment="1">
      <alignment horizontal="center" vertical="center" textRotation="90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64" fontId="5" fillId="9" borderId="2" xfId="2" applyNumberFormat="1" applyFont="1" applyFill="1" applyBorder="1" applyAlignment="1">
      <alignment horizontal="center" vertical="center" wrapText="1"/>
    </xf>
    <xf numFmtId="164" fontId="5" fillId="9" borderId="3" xfId="2" applyNumberFormat="1" applyFont="1" applyFill="1" applyBorder="1" applyAlignment="1">
      <alignment horizontal="center" vertical="center"/>
    </xf>
    <xf numFmtId="164" fontId="5" fillId="9" borderId="4" xfId="2" applyNumberFormat="1" applyFont="1" applyFill="1" applyBorder="1" applyAlignment="1">
      <alignment horizontal="center" vertical="center"/>
    </xf>
    <xf numFmtId="164" fontId="5" fillId="9" borderId="2" xfId="2" applyNumberFormat="1" applyFont="1" applyFill="1" applyBorder="1" applyAlignment="1">
      <alignment horizontal="center" vertical="center"/>
    </xf>
    <xf numFmtId="164" fontId="6" fillId="0" borderId="0" xfId="2" applyNumberFormat="1" applyFont="1" applyAlignment="1" applyProtection="1">
      <alignment horizontal="center" vertical="center"/>
    </xf>
    <xf numFmtId="0" fontId="13" fillId="9" borderId="1" xfId="0" applyFont="1" applyFill="1" applyBorder="1" applyAlignment="1">
      <alignment horizontal="center" vertical="center" textRotation="90" wrapText="1"/>
    </xf>
    <xf numFmtId="0" fontId="13" fillId="9" borderId="5" xfId="0" applyFont="1" applyFill="1" applyBorder="1" applyAlignment="1">
      <alignment horizontal="center" vertical="center" textRotation="90" wrapText="1"/>
    </xf>
    <xf numFmtId="0" fontId="13" fillId="9" borderId="7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/>
    </xf>
    <xf numFmtId="164" fontId="5" fillId="4" borderId="3" xfId="2" applyNumberFormat="1" applyFont="1" applyFill="1" applyBorder="1" applyAlignment="1">
      <alignment horizontal="center" vertical="center"/>
    </xf>
    <xf numFmtId="164" fontId="5" fillId="4" borderId="4" xfId="2" applyNumberFormat="1" applyFont="1" applyFill="1" applyBorder="1" applyAlignment="1">
      <alignment horizontal="center" vertical="center"/>
    </xf>
    <xf numFmtId="164" fontId="5" fillId="5" borderId="2" xfId="2" applyNumberFormat="1" applyFont="1" applyFill="1" applyBorder="1" applyAlignment="1">
      <alignment horizontal="center" vertical="center"/>
    </xf>
    <xf numFmtId="164" fontId="5" fillId="5" borderId="3" xfId="2" applyNumberFormat="1" applyFont="1" applyFill="1" applyBorder="1" applyAlignment="1">
      <alignment horizontal="center" vertical="center"/>
    </xf>
    <xf numFmtId="164" fontId="5" fillId="5" borderId="4" xfId="2" applyNumberFormat="1" applyFont="1" applyFill="1" applyBorder="1" applyAlignment="1">
      <alignment horizontal="center" vertical="center"/>
    </xf>
    <xf numFmtId="164" fontId="5" fillId="6" borderId="2" xfId="2" applyNumberFormat="1" applyFont="1" applyFill="1" applyBorder="1" applyAlignment="1">
      <alignment horizontal="center" vertical="center"/>
    </xf>
    <xf numFmtId="164" fontId="5" fillId="6" borderId="3" xfId="2" applyNumberFormat="1" applyFont="1" applyFill="1" applyBorder="1" applyAlignment="1">
      <alignment horizontal="center" vertical="center"/>
    </xf>
    <xf numFmtId="164" fontId="5" fillId="6" borderId="4" xfId="2" applyNumberFormat="1" applyFont="1" applyFill="1" applyBorder="1" applyAlignment="1">
      <alignment horizontal="center" vertical="center"/>
    </xf>
    <xf numFmtId="3" fontId="5" fillId="8" borderId="6" xfId="0" applyNumberFormat="1" applyFont="1" applyFill="1" applyBorder="1" applyAlignment="1">
      <alignment horizontal="center" vertical="center" wrapText="1"/>
    </xf>
    <xf numFmtId="164" fontId="5" fillId="9" borderId="3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center" vertical="center" wrapText="1"/>
    </xf>
    <xf numFmtId="164" fontId="5" fillId="0" borderId="0" xfId="2" applyNumberFormat="1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/>
    </xf>
    <xf numFmtId="3" fontId="5" fillId="7" borderId="6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Alignment="1">
      <alignment horizontal="center" vertical="center"/>
    </xf>
    <xf numFmtId="164" fontId="5" fillId="7" borderId="2" xfId="2" applyNumberFormat="1" applyFont="1" applyFill="1" applyBorder="1" applyAlignment="1">
      <alignment horizontal="center" vertical="center"/>
    </xf>
    <xf numFmtId="164" fontId="5" fillId="7" borderId="3" xfId="2" applyNumberFormat="1" applyFont="1" applyFill="1" applyBorder="1" applyAlignment="1">
      <alignment horizontal="center" vertical="center"/>
    </xf>
    <xf numFmtId="164" fontId="5" fillId="7" borderId="4" xfId="2" applyNumberFormat="1" applyFont="1" applyFill="1" applyBorder="1" applyAlignment="1">
      <alignment horizontal="center" vertical="center"/>
    </xf>
    <xf numFmtId="164" fontId="5" fillId="8" borderId="2" xfId="2" applyNumberFormat="1" applyFont="1" applyFill="1" applyBorder="1" applyAlignment="1">
      <alignment horizontal="center" vertical="center"/>
    </xf>
    <xf numFmtId="164" fontId="5" fillId="8" borderId="3" xfId="2" applyNumberFormat="1" applyFont="1" applyFill="1" applyBorder="1" applyAlignment="1">
      <alignment horizontal="center" vertical="center"/>
    </xf>
    <xf numFmtId="164" fontId="5" fillId="8" borderId="4" xfId="2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43" fontId="13" fillId="7" borderId="5" xfId="1" applyFont="1" applyFill="1" applyBorder="1" applyAlignment="1">
      <alignment vertical="center" wrapText="1"/>
    </xf>
  </cellXfs>
  <cellStyles count="5">
    <cellStyle name="Millares" xfId="1" builtinId="3"/>
    <cellStyle name="Millares 3" xfId="2"/>
    <cellStyle name="Normal" xfId="0" builtinId="0"/>
    <cellStyle name="Normal 2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114300</xdr:rowOff>
    </xdr:from>
    <xdr:to>
      <xdr:col>2</xdr:col>
      <xdr:colOff>342579</xdr:colOff>
      <xdr:row>2</xdr:row>
      <xdr:rowOff>46654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85750"/>
          <a:ext cx="618804" cy="22762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M1207"/>
  <sheetViews>
    <sheetView tabSelected="1" view="pageBreakPreview" topLeftCell="A55" zoomScale="70" zoomScaleNormal="100" zoomScaleSheetLayoutView="70" workbookViewId="0">
      <pane xSplit="9" ySplit="9" topLeftCell="BD169" activePane="bottomRight" state="frozen"/>
      <selection activeCell="B55" sqref="B55"/>
      <selection pane="topRight" activeCell="J55" sqref="J55"/>
      <selection pane="bottomLeft" activeCell="B64" sqref="B64"/>
      <selection pane="bottomRight" activeCell="BH176" sqref="BH176"/>
    </sheetView>
  </sheetViews>
  <sheetFormatPr baseColWidth="10" defaultColWidth="11.42578125" defaultRowHeight="31.5" x14ac:dyDescent="0.5"/>
  <cols>
    <col min="1" max="1" width="4.85546875" style="3" customWidth="1"/>
    <col min="2" max="2" width="8.7109375" style="3" customWidth="1"/>
    <col min="3" max="3" width="10" style="3" customWidth="1"/>
    <col min="4" max="4" width="5.85546875" style="3" customWidth="1"/>
    <col min="5" max="5" width="8.140625" style="3" customWidth="1"/>
    <col min="6" max="6" width="9.140625" style="3" customWidth="1"/>
    <col min="7" max="7" width="9.85546875" style="3" customWidth="1"/>
    <col min="8" max="8" width="8.42578125" style="3" customWidth="1"/>
    <col min="9" max="9" width="80.85546875" style="3" customWidth="1"/>
    <col min="10" max="10" width="23.5703125" style="3" bestFit="1" customWidth="1"/>
    <col min="11" max="11" width="20.140625" style="3" bestFit="1" customWidth="1"/>
    <col min="12" max="12" width="23.5703125" style="3" bestFit="1" customWidth="1"/>
    <col min="13" max="13" width="22" style="3" bestFit="1" customWidth="1"/>
    <col min="14" max="14" width="24.140625" style="3" customWidth="1"/>
    <col min="15" max="15" width="22" style="3" bestFit="1" customWidth="1"/>
    <col min="16" max="16" width="21.28515625" style="3" bestFit="1" customWidth="1"/>
    <col min="17" max="17" width="0.85546875" style="3" customWidth="1"/>
    <col min="18" max="18" width="20.42578125" style="3" customWidth="1"/>
    <col min="19" max="19" width="20.140625" style="3" bestFit="1" customWidth="1"/>
    <col min="20" max="20" width="20.85546875" style="3" bestFit="1" customWidth="1"/>
    <col min="21" max="21" width="20" style="3" customWidth="1"/>
    <col min="22" max="22" width="20.140625" style="3" bestFit="1" customWidth="1"/>
    <col min="23" max="23" width="20.28515625" style="3" customWidth="1"/>
    <col min="24" max="24" width="21.28515625" style="3" bestFit="1" customWidth="1"/>
    <col min="25" max="25" width="1.42578125" style="3" customWidth="1"/>
    <col min="26" max="26" width="20.42578125" style="3" customWidth="1"/>
    <col min="27" max="27" width="20.140625" style="3" bestFit="1" customWidth="1"/>
    <col min="28" max="28" width="20.85546875" style="3" bestFit="1" customWidth="1"/>
    <col min="29" max="29" width="20" style="3" customWidth="1"/>
    <col min="30" max="30" width="20.140625" style="3" bestFit="1" customWidth="1"/>
    <col min="31" max="31" width="20.28515625" style="3" customWidth="1"/>
    <col min="32" max="32" width="21.28515625" style="3" bestFit="1" customWidth="1"/>
    <col min="33" max="33" width="1.42578125" style="3" customWidth="1"/>
    <col min="34" max="34" width="19.28515625" style="3" customWidth="1"/>
    <col min="35" max="35" width="20.140625" style="3" bestFit="1" customWidth="1"/>
    <col min="36" max="36" width="19.28515625" style="3" customWidth="1"/>
    <col min="37" max="37" width="19.28515625" style="3" bestFit="1" customWidth="1"/>
    <col min="38" max="38" width="20.140625" style="3" bestFit="1" customWidth="1"/>
    <col min="39" max="39" width="19.5703125" style="3" customWidth="1"/>
    <col min="40" max="40" width="21.28515625" style="3" bestFit="1" customWidth="1"/>
    <col min="41" max="41" width="1.5703125" style="3" customWidth="1"/>
    <col min="42" max="42" width="19.42578125" style="3" bestFit="1" customWidth="1"/>
    <col min="43" max="43" width="20.140625" style="3" bestFit="1" customWidth="1"/>
    <col min="44" max="44" width="19.42578125" style="3" bestFit="1" customWidth="1"/>
    <col min="45" max="45" width="19.28515625" style="3" bestFit="1" customWidth="1"/>
    <col min="46" max="46" width="20.140625" style="3" bestFit="1" customWidth="1"/>
    <col min="47" max="47" width="20.85546875" style="3" bestFit="1" customWidth="1"/>
    <col min="48" max="48" width="21.28515625" style="3" bestFit="1" customWidth="1"/>
    <col min="49" max="49" width="1.85546875" style="3" customWidth="1"/>
    <col min="50" max="50" width="20.28515625" style="3" bestFit="1" customWidth="1"/>
    <col min="51" max="51" width="20.140625" style="3" bestFit="1" customWidth="1"/>
    <col min="52" max="52" width="20.28515625" style="3" bestFit="1" customWidth="1"/>
    <col min="53" max="53" width="19.42578125" style="3" bestFit="1" customWidth="1"/>
    <col min="54" max="54" width="21.85546875" style="3" bestFit="1" customWidth="1"/>
    <col min="55" max="55" width="19.42578125" style="3" bestFit="1" customWidth="1"/>
    <col min="56" max="56" width="21.28515625" style="3" bestFit="1" customWidth="1"/>
    <col min="57" max="57" width="15.85546875" style="3" customWidth="1"/>
    <col min="58" max="58" width="16.140625" style="187" customWidth="1"/>
    <col min="59" max="59" width="10.28515625" style="3" bestFit="1" customWidth="1"/>
    <col min="60" max="60" width="13.28515625" style="187" bestFit="1" customWidth="1"/>
    <col min="61" max="61" width="11.28515625" style="3" bestFit="1" customWidth="1"/>
    <col min="62" max="62" width="12.5703125" style="187" customWidth="1"/>
    <col min="63" max="63" width="10.28515625" style="3" bestFit="1" customWidth="1"/>
    <col min="64" max="64" width="16.85546875" style="3" bestFit="1" customWidth="1"/>
    <col min="65" max="65" width="11.42578125" style="3" customWidth="1"/>
    <col min="66" max="16384" width="11.42578125" style="3"/>
  </cols>
  <sheetData>
    <row r="1" spans="2:63" ht="13.5" customHeight="1" x14ac:dyDescent="0.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/>
      <c r="BG1" s="1"/>
      <c r="BH1" s="2"/>
      <c r="BI1" s="1"/>
      <c r="BJ1" s="2"/>
      <c r="BK1" s="1"/>
    </row>
    <row r="2" spans="2:63" ht="23.25" customHeight="1" x14ac:dyDescent="0.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2:63" ht="23.25" customHeight="1" x14ac:dyDescent="0.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1" customHeight="1" x14ac:dyDescent="0.5">
      <c r="B4" s="222" t="s">
        <v>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2:63" ht="19.5" customHeight="1" x14ac:dyDescent="0.5">
      <c r="B5" s="224" t="s">
        <v>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2:63" ht="11.25" customHeight="1" thickBot="1" x14ac:dyDescent="0.5500000000000000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2"/>
      <c r="BG6" s="1"/>
      <c r="BH6" s="2"/>
      <c r="BI6" s="1"/>
      <c r="BJ6" s="2"/>
      <c r="BK6" s="1"/>
    </row>
    <row r="7" spans="2:63" ht="23.25" customHeight="1" thickBot="1" x14ac:dyDescent="0.55000000000000004">
      <c r="B7" s="225" t="s">
        <v>4</v>
      </c>
      <c r="C7" s="225" t="s">
        <v>5</v>
      </c>
      <c r="D7" s="225" t="s">
        <v>6</v>
      </c>
      <c r="E7" s="225" t="s">
        <v>7</v>
      </c>
      <c r="F7" s="225" t="s">
        <v>8</v>
      </c>
      <c r="G7" s="225" t="s">
        <v>9</v>
      </c>
      <c r="H7" s="225" t="s">
        <v>10</v>
      </c>
      <c r="I7" s="228" t="s">
        <v>11</v>
      </c>
      <c r="J7" s="232" t="s">
        <v>12</v>
      </c>
      <c r="K7" s="233"/>
      <c r="L7" s="233"/>
      <c r="M7" s="233"/>
      <c r="N7" s="233"/>
      <c r="O7" s="233"/>
      <c r="P7" s="234"/>
      <c r="Q7" s="7"/>
      <c r="R7" s="211" t="s">
        <v>13</v>
      </c>
      <c r="S7" s="212"/>
      <c r="T7" s="212"/>
      <c r="U7" s="212"/>
      <c r="V7" s="212"/>
      <c r="W7" s="212"/>
      <c r="X7" s="213"/>
      <c r="Y7" s="7"/>
      <c r="Z7" s="214" t="s">
        <v>14</v>
      </c>
      <c r="AA7" s="215"/>
      <c r="AB7" s="215"/>
      <c r="AC7" s="215"/>
      <c r="AD7" s="215"/>
      <c r="AE7" s="215"/>
      <c r="AF7" s="216"/>
      <c r="AG7" s="7"/>
      <c r="AH7" s="217" t="s">
        <v>15</v>
      </c>
      <c r="AI7" s="218"/>
      <c r="AJ7" s="218"/>
      <c r="AK7" s="218"/>
      <c r="AL7" s="218"/>
      <c r="AM7" s="218"/>
      <c r="AN7" s="219"/>
      <c r="AO7" s="7"/>
      <c r="AP7" s="238" t="s">
        <v>16</v>
      </c>
      <c r="AQ7" s="239"/>
      <c r="AR7" s="239"/>
      <c r="AS7" s="239"/>
      <c r="AT7" s="239"/>
      <c r="AU7" s="239"/>
      <c r="AV7" s="240"/>
      <c r="AW7" s="7"/>
      <c r="AX7" s="241" t="s">
        <v>17</v>
      </c>
      <c r="AY7" s="242"/>
      <c r="AZ7" s="242"/>
      <c r="BA7" s="242"/>
      <c r="BB7" s="242"/>
      <c r="BC7" s="242"/>
      <c r="BD7" s="243"/>
      <c r="BE7" s="8"/>
      <c r="BF7" s="9"/>
      <c r="BG7" s="8"/>
      <c r="BH7" s="9"/>
      <c r="BI7" s="8"/>
      <c r="BJ7" s="9"/>
      <c r="BK7" s="8"/>
    </row>
    <row r="8" spans="2:63" ht="32.25" customHeight="1" thickBot="1" x14ac:dyDescent="0.55000000000000004">
      <c r="B8" s="226"/>
      <c r="C8" s="226"/>
      <c r="D8" s="226"/>
      <c r="E8" s="226"/>
      <c r="F8" s="226"/>
      <c r="G8" s="226"/>
      <c r="H8" s="226"/>
      <c r="I8" s="229"/>
      <c r="J8" s="231" t="s">
        <v>18</v>
      </c>
      <c r="K8" s="231"/>
      <c r="L8" s="231"/>
      <c r="M8" s="231" t="s">
        <v>19</v>
      </c>
      <c r="N8" s="231"/>
      <c r="O8" s="231"/>
      <c r="P8" s="10" t="s">
        <v>20</v>
      </c>
      <c r="Q8" s="11"/>
      <c r="R8" s="244" t="s">
        <v>18</v>
      </c>
      <c r="S8" s="244"/>
      <c r="T8" s="244"/>
      <c r="U8" s="244" t="s">
        <v>19</v>
      </c>
      <c r="V8" s="244"/>
      <c r="W8" s="244"/>
      <c r="X8" s="12" t="s">
        <v>20</v>
      </c>
      <c r="Y8" s="11"/>
      <c r="Z8" s="245" t="s">
        <v>18</v>
      </c>
      <c r="AA8" s="245"/>
      <c r="AB8" s="245"/>
      <c r="AC8" s="245" t="s">
        <v>19</v>
      </c>
      <c r="AD8" s="245"/>
      <c r="AE8" s="245"/>
      <c r="AF8" s="13" t="s">
        <v>20</v>
      </c>
      <c r="AG8" s="11"/>
      <c r="AH8" s="236" t="s">
        <v>18</v>
      </c>
      <c r="AI8" s="236"/>
      <c r="AJ8" s="236"/>
      <c r="AK8" s="236" t="s">
        <v>19</v>
      </c>
      <c r="AL8" s="236"/>
      <c r="AM8" s="236"/>
      <c r="AN8" s="14" t="s">
        <v>20</v>
      </c>
      <c r="AO8" s="11"/>
      <c r="AP8" s="235" t="s">
        <v>18</v>
      </c>
      <c r="AQ8" s="235"/>
      <c r="AR8" s="235"/>
      <c r="AS8" s="235" t="s">
        <v>19</v>
      </c>
      <c r="AT8" s="235"/>
      <c r="AU8" s="235"/>
      <c r="AV8" s="15" t="s">
        <v>20</v>
      </c>
      <c r="AW8" s="11"/>
      <c r="AX8" s="220" t="s">
        <v>18</v>
      </c>
      <c r="AY8" s="220"/>
      <c r="AZ8" s="220"/>
      <c r="BA8" s="220" t="s">
        <v>19</v>
      </c>
      <c r="BB8" s="220"/>
      <c r="BC8" s="220"/>
      <c r="BD8" s="16" t="s">
        <v>20</v>
      </c>
      <c r="BE8" s="17"/>
      <c r="BF8" s="18"/>
      <c r="BG8" s="17"/>
      <c r="BH8" s="18"/>
      <c r="BI8" s="17"/>
      <c r="BJ8" s="18"/>
      <c r="BK8" s="17"/>
    </row>
    <row r="9" spans="2:63" ht="32.25" thickBot="1" x14ac:dyDescent="0.55000000000000004">
      <c r="B9" s="226"/>
      <c r="C9" s="226"/>
      <c r="D9" s="226"/>
      <c r="E9" s="226"/>
      <c r="F9" s="226"/>
      <c r="G9" s="226"/>
      <c r="H9" s="226"/>
      <c r="I9" s="230"/>
      <c r="J9" s="19" t="s">
        <v>21</v>
      </c>
      <c r="K9" s="19" t="s">
        <v>22</v>
      </c>
      <c r="L9" s="19" t="s">
        <v>23</v>
      </c>
      <c r="M9" s="19" t="s">
        <v>24</v>
      </c>
      <c r="N9" s="19" t="s">
        <v>22</v>
      </c>
      <c r="O9" s="19" t="s">
        <v>23</v>
      </c>
      <c r="P9" s="20" t="s">
        <v>25</v>
      </c>
      <c r="Q9" s="11"/>
      <c r="R9" s="21" t="s">
        <v>21</v>
      </c>
      <c r="S9" s="21" t="s">
        <v>22</v>
      </c>
      <c r="T9" s="21" t="s">
        <v>23</v>
      </c>
      <c r="U9" s="21" t="s">
        <v>24</v>
      </c>
      <c r="V9" s="21" t="s">
        <v>22</v>
      </c>
      <c r="W9" s="21" t="s">
        <v>23</v>
      </c>
      <c r="X9" s="22" t="s">
        <v>25</v>
      </c>
      <c r="Y9" s="11"/>
      <c r="Z9" s="23" t="s">
        <v>21</v>
      </c>
      <c r="AA9" s="23" t="s">
        <v>22</v>
      </c>
      <c r="AB9" s="23" t="s">
        <v>23</v>
      </c>
      <c r="AC9" s="23" t="s">
        <v>24</v>
      </c>
      <c r="AD9" s="23" t="s">
        <v>22</v>
      </c>
      <c r="AE9" s="23" t="s">
        <v>23</v>
      </c>
      <c r="AF9" s="24" t="s">
        <v>25</v>
      </c>
      <c r="AG9" s="11"/>
      <c r="AH9" s="25" t="s">
        <v>21</v>
      </c>
      <c r="AI9" s="25" t="s">
        <v>22</v>
      </c>
      <c r="AJ9" s="25" t="s">
        <v>23</v>
      </c>
      <c r="AK9" s="25" t="s">
        <v>24</v>
      </c>
      <c r="AL9" s="25" t="s">
        <v>22</v>
      </c>
      <c r="AM9" s="25" t="s">
        <v>23</v>
      </c>
      <c r="AN9" s="26" t="s">
        <v>25</v>
      </c>
      <c r="AO9" s="11"/>
      <c r="AP9" s="27" t="s">
        <v>21</v>
      </c>
      <c r="AQ9" s="27" t="s">
        <v>22</v>
      </c>
      <c r="AR9" s="27" t="s">
        <v>23</v>
      </c>
      <c r="AS9" s="27" t="s">
        <v>24</v>
      </c>
      <c r="AT9" s="27" t="s">
        <v>22</v>
      </c>
      <c r="AU9" s="27" t="s">
        <v>23</v>
      </c>
      <c r="AV9" s="28" t="s">
        <v>25</v>
      </c>
      <c r="AW9" s="11"/>
      <c r="AX9" s="29" t="s">
        <v>21</v>
      </c>
      <c r="AY9" s="29" t="s">
        <v>22</v>
      </c>
      <c r="AZ9" s="29" t="s">
        <v>23</v>
      </c>
      <c r="BA9" s="29" t="s">
        <v>24</v>
      </c>
      <c r="BB9" s="29" t="s">
        <v>22</v>
      </c>
      <c r="BC9" s="29" t="s">
        <v>23</v>
      </c>
      <c r="BD9" s="30" t="s">
        <v>25</v>
      </c>
      <c r="BE9" s="17"/>
      <c r="BF9" s="18"/>
      <c r="BG9" s="17"/>
      <c r="BH9" s="18"/>
      <c r="BI9" s="17"/>
      <c r="BJ9" s="18"/>
      <c r="BK9" s="17"/>
    </row>
    <row r="10" spans="2:63" ht="32.25" thickBot="1" x14ac:dyDescent="0.55000000000000004">
      <c r="B10" s="227"/>
      <c r="C10" s="227"/>
      <c r="D10" s="227"/>
      <c r="E10" s="227"/>
      <c r="F10" s="227"/>
      <c r="G10" s="227"/>
      <c r="H10" s="227"/>
      <c r="I10" s="31" t="s">
        <v>25</v>
      </c>
      <c r="J10" s="32">
        <v>212808996.80999997</v>
      </c>
      <c r="K10" s="32">
        <v>53202249.200000003</v>
      </c>
      <c r="L10" s="32">
        <v>266011246.00999993</v>
      </c>
      <c r="M10" s="32">
        <v>88510323</v>
      </c>
      <c r="N10" s="32">
        <v>0</v>
      </c>
      <c r="O10" s="32">
        <v>88510323</v>
      </c>
      <c r="P10" s="32">
        <v>354521569.00999999</v>
      </c>
      <c r="Q10" s="33"/>
      <c r="R10" s="34">
        <v>196209021.27000001</v>
      </c>
      <c r="S10" s="34">
        <v>50645448.649999999</v>
      </c>
      <c r="T10" s="34">
        <v>246854469.91999999</v>
      </c>
      <c r="U10" s="34">
        <v>81735830.609999999</v>
      </c>
      <c r="V10" s="34">
        <v>0</v>
      </c>
      <c r="W10" s="34">
        <v>81735830.609999999</v>
      </c>
      <c r="X10" s="34">
        <v>328590300.52999997</v>
      </c>
      <c r="Y10" s="33"/>
      <c r="Z10" s="35">
        <v>75442.990000000005</v>
      </c>
      <c r="AA10" s="35">
        <v>0</v>
      </c>
      <c r="AB10" s="35">
        <v>75442.990000000005</v>
      </c>
      <c r="AC10" s="35">
        <v>5780628.2400000002</v>
      </c>
      <c r="AD10" s="35">
        <v>0</v>
      </c>
      <c r="AE10" s="35">
        <v>5780628.2400000002</v>
      </c>
      <c r="AF10" s="35">
        <v>5856071.2299999995</v>
      </c>
      <c r="AG10" s="33"/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3"/>
      <c r="AP10" s="37">
        <v>283266.49</v>
      </c>
      <c r="AQ10" s="37">
        <v>1372204.3</v>
      </c>
      <c r="AR10" s="37">
        <v>1655470.79</v>
      </c>
      <c r="AS10" s="37">
        <v>209384.30000000002</v>
      </c>
      <c r="AT10" s="37">
        <v>0</v>
      </c>
      <c r="AU10" s="37">
        <v>209384.30000000002</v>
      </c>
      <c r="AV10" s="37">
        <v>1864855.0900000003</v>
      </c>
      <c r="AW10" s="33"/>
      <c r="AX10" s="38">
        <v>16241266.059999999</v>
      </c>
      <c r="AY10" s="38">
        <v>1184596.2499999995</v>
      </c>
      <c r="AZ10" s="38">
        <v>17425862.309999999</v>
      </c>
      <c r="BA10" s="38">
        <v>784479.85000000033</v>
      </c>
      <c r="BB10" s="38">
        <v>0</v>
      </c>
      <c r="BC10" s="38">
        <v>784479.85000000033</v>
      </c>
      <c r="BD10" s="38">
        <v>18210342.16</v>
      </c>
      <c r="BE10" s="39"/>
      <c r="BF10" s="40"/>
      <c r="BG10" s="39"/>
      <c r="BH10" s="40"/>
      <c r="BI10" s="39"/>
      <c r="BJ10" s="40"/>
      <c r="BK10" s="39"/>
    </row>
    <row r="11" spans="2:63" ht="5.25" customHeight="1" x14ac:dyDescent="0.5">
      <c r="B11" s="41"/>
      <c r="C11" s="42"/>
      <c r="D11" s="41"/>
      <c r="E11" s="41"/>
      <c r="F11" s="41"/>
      <c r="G11" s="41"/>
      <c r="H11" s="41"/>
      <c r="I11" s="43"/>
      <c r="J11" s="44"/>
      <c r="K11" s="44"/>
      <c r="L11" s="44"/>
      <c r="M11" s="44"/>
      <c r="N11" s="44"/>
      <c r="O11" s="44"/>
      <c r="P11" s="44"/>
      <c r="Q11" s="45"/>
      <c r="R11" s="44"/>
      <c r="S11" s="44"/>
      <c r="T11" s="44"/>
      <c r="U11" s="44"/>
      <c r="V11" s="44"/>
      <c r="W11" s="44"/>
      <c r="X11" s="44"/>
      <c r="Y11" s="45"/>
      <c r="Z11" s="44"/>
      <c r="AA11" s="44"/>
      <c r="AB11" s="44"/>
      <c r="AC11" s="44"/>
      <c r="AD11" s="44"/>
      <c r="AE11" s="44"/>
      <c r="AF11" s="44"/>
      <c r="AG11" s="45"/>
      <c r="AH11" s="44"/>
      <c r="AI11" s="44"/>
      <c r="AJ11" s="44"/>
      <c r="AK11" s="44"/>
      <c r="AL11" s="44"/>
      <c r="AM11" s="44"/>
      <c r="AN11" s="44"/>
      <c r="AO11" s="45"/>
      <c r="AP11" s="44"/>
      <c r="AQ11" s="44"/>
      <c r="AR11" s="44"/>
      <c r="AS11" s="44"/>
      <c r="AT11" s="44"/>
      <c r="AU11" s="44"/>
      <c r="AV11" s="44"/>
      <c r="AW11" s="45"/>
      <c r="AX11" s="44"/>
      <c r="AY11" s="44"/>
      <c r="AZ11" s="44"/>
      <c r="BA11" s="44"/>
      <c r="BB11" s="44"/>
      <c r="BC11" s="44"/>
      <c r="BD11" s="44"/>
      <c r="BE11" s="46"/>
      <c r="BF11" s="47"/>
      <c r="BG11" s="46"/>
      <c r="BH11" s="47"/>
      <c r="BI11" s="46"/>
      <c r="BJ11" s="47"/>
      <c r="BK11" s="46"/>
    </row>
    <row r="12" spans="2:63" ht="36" x14ac:dyDescent="0.5">
      <c r="B12" s="48">
        <v>2013</v>
      </c>
      <c r="C12" s="48">
        <v>8308</v>
      </c>
      <c r="D12" s="48">
        <v>1</v>
      </c>
      <c r="E12" s="48"/>
      <c r="F12" s="48"/>
      <c r="G12" s="48"/>
      <c r="H12" s="48"/>
      <c r="I12" s="49" t="s">
        <v>26</v>
      </c>
      <c r="J12" s="50">
        <v>0</v>
      </c>
      <c r="K12" s="50">
        <v>0</v>
      </c>
      <c r="L12" s="50">
        <v>0</v>
      </c>
      <c r="M12" s="50">
        <v>10832969.879999999</v>
      </c>
      <c r="N12" s="50">
        <v>0</v>
      </c>
      <c r="O12" s="50">
        <v>10832969.879999999</v>
      </c>
      <c r="P12" s="50">
        <v>10832969.879999999</v>
      </c>
      <c r="Q12" s="51"/>
      <c r="R12" s="50">
        <v>0</v>
      </c>
      <c r="S12" s="50">
        <v>0</v>
      </c>
      <c r="T12" s="50">
        <v>0</v>
      </c>
      <c r="U12" s="50">
        <v>10590404.640000001</v>
      </c>
      <c r="V12" s="50">
        <v>0</v>
      </c>
      <c r="W12" s="50">
        <v>10590404.640000001</v>
      </c>
      <c r="X12" s="50">
        <v>10590404.640000001</v>
      </c>
      <c r="Y12" s="52"/>
      <c r="Z12" s="50">
        <v>0</v>
      </c>
      <c r="AA12" s="50">
        <v>0</v>
      </c>
      <c r="AB12" s="50">
        <v>0</v>
      </c>
      <c r="AC12" s="50">
        <v>242565.24</v>
      </c>
      <c r="AD12" s="50">
        <v>0</v>
      </c>
      <c r="AE12" s="50">
        <v>242565.24</v>
      </c>
      <c r="AF12" s="50">
        <v>242565.24</v>
      </c>
      <c r="AG12" s="52"/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3"/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3"/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39"/>
      <c r="BF12" s="40"/>
      <c r="BG12" s="39"/>
      <c r="BH12" s="40"/>
      <c r="BI12" s="39"/>
      <c r="BJ12" s="40"/>
      <c r="BK12" s="39"/>
    </row>
    <row r="13" spans="2:63" ht="5.25" customHeight="1" x14ac:dyDescent="0.5">
      <c r="B13" s="54"/>
      <c r="C13" s="55"/>
      <c r="D13" s="54"/>
      <c r="E13" s="54"/>
      <c r="F13" s="54"/>
      <c r="G13" s="54"/>
      <c r="H13" s="54"/>
      <c r="I13" s="56"/>
      <c r="J13" s="50"/>
      <c r="K13" s="50"/>
      <c r="L13" s="50"/>
      <c r="M13" s="50"/>
      <c r="N13" s="50"/>
      <c r="O13" s="50"/>
      <c r="P13" s="50"/>
      <c r="Q13" s="51"/>
      <c r="R13" s="50"/>
      <c r="S13" s="50"/>
      <c r="T13" s="50"/>
      <c r="U13" s="50"/>
      <c r="V13" s="50"/>
      <c r="W13" s="50"/>
      <c r="X13" s="50"/>
      <c r="Y13" s="52"/>
      <c r="Z13" s="50"/>
      <c r="AA13" s="50"/>
      <c r="AB13" s="50"/>
      <c r="AC13" s="50"/>
      <c r="AD13" s="50"/>
      <c r="AE13" s="50"/>
      <c r="AF13" s="50"/>
      <c r="AG13" s="52"/>
      <c r="AH13" s="50"/>
      <c r="AI13" s="50"/>
      <c r="AJ13" s="50"/>
      <c r="AK13" s="50"/>
      <c r="AL13" s="50"/>
      <c r="AM13" s="50"/>
      <c r="AN13" s="50"/>
      <c r="AO13" s="53"/>
      <c r="AP13" s="50"/>
      <c r="AQ13" s="50"/>
      <c r="AR13" s="50"/>
      <c r="AS13" s="50"/>
      <c r="AT13" s="50"/>
      <c r="AU13" s="50"/>
      <c r="AV13" s="50"/>
      <c r="AW13" s="53"/>
      <c r="AX13" s="50"/>
      <c r="AY13" s="50"/>
      <c r="AZ13" s="50"/>
      <c r="BA13" s="50"/>
      <c r="BB13" s="50"/>
      <c r="BC13" s="50"/>
      <c r="BD13" s="50"/>
      <c r="BE13" s="39"/>
      <c r="BF13" s="40"/>
      <c r="BG13" s="39"/>
      <c r="BH13" s="40"/>
      <c r="BI13" s="39"/>
      <c r="BJ13" s="40"/>
      <c r="BK13" s="39"/>
    </row>
    <row r="14" spans="2:63" ht="36" x14ac:dyDescent="0.5">
      <c r="B14" s="48">
        <v>2013</v>
      </c>
      <c r="C14" s="48">
        <v>8308</v>
      </c>
      <c r="D14" s="48">
        <v>2</v>
      </c>
      <c r="E14" s="48"/>
      <c r="F14" s="48"/>
      <c r="G14" s="48"/>
      <c r="H14" s="48"/>
      <c r="I14" s="49" t="s">
        <v>27</v>
      </c>
      <c r="J14" s="50">
        <v>79129054.310000002</v>
      </c>
      <c r="K14" s="50">
        <v>2656703.75</v>
      </c>
      <c r="L14" s="50">
        <v>81785758.060000002</v>
      </c>
      <c r="M14" s="50">
        <v>12002582.02</v>
      </c>
      <c r="N14" s="50">
        <v>0</v>
      </c>
      <c r="O14" s="50">
        <v>12002582.02</v>
      </c>
      <c r="P14" s="50">
        <v>93788340.080000013</v>
      </c>
      <c r="Q14" s="51"/>
      <c r="R14" s="50">
        <v>75923173.920000002</v>
      </c>
      <c r="S14" s="50">
        <v>2656442.1</v>
      </c>
      <c r="T14" s="50">
        <v>78579616.019999996</v>
      </c>
      <c r="U14" s="50">
        <v>11821470.029999999</v>
      </c>
      <c r="V14" s="50">
        <v>0</v>
      </c>
      <c r="W14" s="50">
        <v>11821470.029999999</v>
      </c>
      <c r="X14" s="50">
        <v>90401086.049999997</v>
      </c>
      <c r="Y14" s="52"/>
      <c r="Z14" s="50">
        <v>0</v>
      </c>
      <c r="AA14" s="50">
        <v>0</v>
      </c>
      <c r="AB14" s="50">
        <v>0</v>
      </c>
      <c r="AC14" s="50">
        <v>181111.99</v>
      </c>
      <c r="AD14" s="50">
        <v>0</v>
      </c>
      <c r="AE14" s="50">
        <v>181111.99</v>
      </c>
      <c r="AF14" s="50">
        <v>181111.99</v>
      </c>
      <c r="AG14" s="52"/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3"/>
      <c r="AP14" s="50">
        <v>135158.66</v>
      </c>
      <c r="AQ14" s="50">
        <v>261.64999999999998</v>
      </c>
      <c r="AR14" s="50">
        <v>135420.31</v>
      </c>
      <c r="AS14" s="50">
        <v>0</v>
      </c>
      <c r="AT14" s="50">
        <v>0</v>
      </c>
      <c r="AU14" s="50">
        <v>0</v>
      </c>
      <c r="AV14" s="50">
        <v>135420.31</v>
      </c>
      <c r="AW14" s="53"/>
      <c r="AX14" s="50">
        <v>3070721.7300000004</v>
      </c>
      <c r="AY14" s="50">
        <v>0</v>
      </c>
      <c r="AZ14" s="50">
        <v>3070721.7300000004</v>
      </c>
      <c r="BA14" s="50">
        <v>0</v>
      </c>
      <c r="BB14" s="50">
        <v>0</v>
      </c>
      <c r="BC14" s="50">
        <v>0</v>
      </c>
      <c r="BD14" s="50">
        <v>3070721.7300000004</v>
      </c>
      <c r="BE14" s="39"/>
      <c r="BF14" s="40"/>
      <c r="BG14" s="39"/>
      <c r="BH14" s="40"/>
      <c r="BI14" s="39"/>
      <c r="BJ14" s="40"/>
      <c r="BK14" s="39"/>
    </row>
    <row r="15" spans="2:63" ht="5.25" customHeight="1" x14ac:dyDescent="0.5">
      <c r="B15" s="48"/>
      <c r="C15" s="57"/>
      <c r="D15" s="48"/>
      <c r="E15" s="54"/>
      <c r="F15" s="54"/>
      <c r="G15" s="54"/>
      <c r="H15" s="54"/>
      <c r="I15" s="56"/>
      <c r="J15" s="50"/>
      <c r="K15" s="50"/>
      <c r="L15" s="50"/>
      <c r="M15" s="50"/>
      <c r="N15" s="50"/>
      <c r="O15" s="50"/>
      <c r="P15" s="50"/>
      <c r="Q15" s="51"/>
      <c r="R15" s="50"/>
      <c r="S15" s="50"/>
      <c r="T15" s="50"/>
      <c r="U15" s="50"/>
      <c r="V15" s="50"/>
      <c r="W15" s="50"/>
      <c r="X15" s="50"/>
      <c r="Y15" s="52"/>
      <c r="Z15" s="50"/>
      <c r="AA15" s="50"/>
      <c r="AB15" s="50"/>
      <c r="AC15" s="50"/>
      <c r="AD15" s="50"/>
      <c r="AE15" s="50"/>
      <c r="AF15" s="50"/>
      <c r="AG15" s="52"/>
      <c r="AH15" s="50"/>
      <c r="AI15" s="50"/>
      <c r="AJ15" s="50"/>
      <c r="AK15" s="50"/>
      <c r="AL15" s="50"/>
      <c r="AM15" s="50"/>
      <c r="AN15" s="50"/>
      <c r="AO15" s="53"/>
      <c r="AP15" s="50"/>
      <c r="AQ15" s="50"/>
      <c r="AR15" s="50"/>
      <c r="AS15" s="50"/>
      <c r="AT15" s="50"/>
      <c r="AU15" s="50"/>
      <c r="AV15" s="50"/>
      <c r="AW15" s="53"/>
      <c r="AX15" s="50"/>
      <c r="AY15" s="50"/>
      <c r="AZ15" s="50"/>
      <c r="BA15" s="50"/>
      <c r="BB15" s="50"/>
      <c r="BC15" s="50"/>
      <c r="BD15" s="50"/>
      <c r="BE15" s="39"/>
      <c r="BF15" s="40"/>
      <c r="BG15" s="39"/>
      <c r="BH15" s="40"/>
      <c r="BI15" s="39"/>
      <c r="BJ15" s="40"/>
      <c r="BK15" s="39"/>
    </row>
    <row r="16" spans="2:63" ht="36" x14ac:dyDescent="0.5">
      <c r="B16" s="48">
        <v>2013</v>
      </c>
      <c r="C16" s="48">
        <v>8308</v>
      </c>
      <c r="D16" s="48">
        <v>3</v>
      </c>
      <c r="E16" s="48"/>
      <c r="F16" s="48"/>
      <c r="G16" s="48"/>
      <c r="H16" s="48"/>
      <c r="I16" s="49" t="s">
        <v>28</v>
      </c>
      <c r="J16" s="50">
        <v>6130000</v>
      </c>
      <c r="K16" s="50">
        <v>0</v>
      </c>
      <c r="L16" s="50">
        <v>6130000</v>
      </c>
      <c r="M16" s="50">
        <v>0</v>
      </c>
      <c r="N16" s="50">
        <v>0</v>
      </c>
      <c r="O16" s="50">
        <v>0</v>
      </c>
      <c r="P16" s="50">
        <v>6130000</v>
      </c>
      <c r="Q16" s="51"/>
      <c r="R16" s="50">
        <v>5931867</v>
      </c>
      <c r="S16" s="50">
        <v>0</v>
      </c>
      <c r="T16" s="50">
        <v>5931867</v>
      </c>
      <c r="U16" s="50">
        <v>0</v>
      </c>
      <c r="V16" s="50">
        <v>0</v>
      </c>
      <c r="W16" s="50">
        <v>0</v>
      </c>
      <c r="X16" s="50">
        <v>5931867</v>
      </c>
      <c r="Y16" s="52"/>
      <c r="Z16" s="50">
        <v>51319</v>
      </c>
      <c r="AA16" s="50">
        <v>0</v>
      </c>
      <c r="AB16" s="50">
        <v>51319</v>
      </c>
      <c r="AC16" s="50">
        <v>0</v>
      </c>
      <c r="AD16" s="50">
        <v>0</v>
      </c>
      <c r="AE16" s="50">
        <v>0</v>
      </c>
      <c r="AF16" s="50">
        <v>51319</v>
      </c>
      <c r="AG16" s="52"/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3"/>
      <c r="AP16" s="50">
        <v>55042</v>
      </c>
      <c r="AQ16" s="50">
        <v>0</v>
      </c>
      <c r="AR16" s="50">
        <v>55042</v>
      </c>
      <c r="AS16" s="50">
        <v>0</v>
      </c>
      <c r="AT16" s="50">
        <v>0</v>
      </c>
      <c r="AU16" s="50">
        <v>0</v>
      </c>
      <c r="AV16" s="50">
        <v>55042</v>
      </c>
      <c r="AW16" s="53"/>
      <c r="AX16" s="50">
        <v>91772</v>
      </c>
      <c r="AY16" s="50">
        <v>0</v>
      </c>
      <c r="AZ16" s="50">
        <v>91772</v>
      </c>
      <c r="BA16" s="50">
        <v>0</v>
      </c>
      <c r="BB16" s="50">
        <v>0</v>
      </c>
      <c r="BC16" s="50">
        <v>0</v>
      </c>
      <c r="BD16" s="50">
        <v>91772</v>
      </c>
      <c r="BE16" s="39"/>
      <c r="BF16" s="40"/>
      <c r="BG16" s="39"/>
      <c r="BH16" s="40"/>
      <c r="BI16" s="39"/>
      <c r="BJ16" s="40"/>
      <c r="BK16" s="39"/>
    </row>
    <row r="17" spans="2:63" ht="5.25" customHeight="1" x14ac:dyDescent="0.5">
      <c r="B17" s="48"/>
      <c r="C17" s="57"/>
      <c r="D17" s="48"/>
      <c r="E17" s="54"/>
      <c r="F17" s="54"/>
      <c r="G17" s="54"/>
      <c r="H17" s="54"/>
      <c r="I17" s="56"/>
      <c r="J17" s="50"/>
      <c r="K17" s="50"/>
      <c r="L17" s="50"/>
      <c r="M17" s="50"/>
      <c r="N17" s="50"/>
      <c r="O17" s="50"/>
      <c r="P17" s="50"/>
      <c r="Q17" s="51"/>
      <c r="R17" s="50"/>
      <c r="S17" s="50"/>
      <c r="T17" s="50"/>
      <c r="U17" s="50"/>
      <c r="V17" s="50"/>
      <c r="W17" s="50"/>
      <c r="X17" s="50"/>
      <c r="Y17" s="52"/>
      <c r="Z17" s="50"/>
      <c r="AA17" s="50"/>
      <c r="AB17" s="50"/>
      <c r="AC17" s="50"/>
      <c r="AD17" s="50"/>
      <c r="AE17" s="50"/>
      <c r="AF17" s="50"/>
      <c r="AG17" s="52"/>
      <c r="AH17" s="50"/>
      <c r="AI17" s="50"/>
      <c r="AJ17" s="50"/>
      <c r="AK17" s="50"/>
      <c r="AL17" s="50"/>
      <c r="AM17" s="50"/>
      <c r="AN17" s="50"/>
      <c r="AO17" s="53"/>
      <c r="AP17" s="50"/>
      <c r="AQ17" s="50"/>
      <c r="AR17" s="50"/>
      <c r="AS17" s="50"/>
      <c r="AT17" s="50"/>
      <c r="AU17" s="50"/>
      <c r="AV17" s="50"/>
      <c r="AW17" s="53"/>
      <c r="AX17" s="50"/>
      <c r="AY17" s="50"/>
      <c r="AZ17" s="50"/>
      <c r="BA17" s="50"/>
      <c r="BB17" s="50"/>
      <c r="BC17" s="50"/>
      <c r="BD17" s="50"/>
      <c r="BE17" s="39"/>
      <c r="BF17" s="40"/>
      <c r="BG17" s="39"/>
      <c r="BH17" s="40"/>
      <c r="BI17" s="39"/>
      <c r="BJ17" s="40"/>
      <c r="BK17" s="39"/>
    </row>
    <row r="18" spans="2:63" ht="36" customHeight="1" x14ac:dyDescent="0.5">
      <c r="B18" s="48">
        <v>2013</v>
      </c>
      <c r="C18" s="48">
        <v>8308</v>
      </c>
      <c r="D18" s="48">
        <v>4</v>
      </c>
      <c r="E18" s="48"/>
      <c r="F18" s="48"/>
      <c r="G18" s="48"/>
      <c r="H18" s="48"/>
      <c r="I18" s="49" t="s">
        <v>29</v>
      </c>
      <c r="J18" s="50">
        <v>11000000</v>
      </c>
      <c r="K18" s="50">
        <v>0</v>
      </c>
      <c r="L18" s="50">
        <v>11000000</v>
      </c>
      <c r="M18" s="50">
        <v>0</v>
      </c>
      <c r="N18" s="50">
        <v>0</v>
      </c>
      <c r="O18" s="50">
        <v>0</v>
      </c>
      <c r="P18" s="50">
        <v>11000000</v>
      </c>
      <c r="Q18" s="51"/>
      <c r="R18" s="50">
        <v>10975312.48</v>
      </c>
      <c r="S18" s="50">
        <v>0</v>
      </c>
      <c r="T18" s="50">
        <v>10975312.48</v>
      </c>
      <c r="U18" s="50">
        <v>0</v>
      </c>
      <c r="V18" s="50">
        <v>0</v>
      </c>
      <c r="W18" s="50">
        <v>0</v>
      </c>
      <c r="X18" s="50">
        <v>10975312.48</v>
      </c>
      <c r="Y18" s="52"/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2"/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3"/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3"/>
      <c r="AX18" s="50">
        <v>24687.52</v>
      </c>
      <c r="AY18" s="50">
        <v>0</v>
      </c>
      <c r="AZ18" s="50">
        <v>24687.52</v>
      </c>
      <c r="BA18" s="50">
        <v>0</v>
      </c>
      <c r="BB18" s="50">
        <v>0</v>
      </c>
      <c r="BC18" s="50">
        <v>0</v>
      </c>
      <c r="BD18" s="50">
        <v>24687.52</v>
      </c>
      <c r="BE18" s="39"/>
      <c r="BF18" s="40"/>
      <c r="BG18" s="39"/>
      <c r="BH18" s="40"/>
      <c r="BI18" s="39"/>
      <c r="BJ18" s="40"/>
      <c r="BK18" s="39"/>
    </row>
    <row r="19" spans="2:63" ht="5.25" customHeight="1" x14ac:dyDescent="0.5">
      <c r="B19" s="48"/>
      <c r="C19" s="57"/>
      <c r="D19" s="48"/>
      <c r="E19" s="54"/>
      <c r="F19" s="54"/>
      <c r="G19" s="54"/>
      <c r="H19" s="54"/>
      <c r="I19" s="56"/>
      <c r="J19" s="50"/>
      <c r="K19" s="50"/>
      <c r="L19" s="50"/>
      <c r="M19" s="50"/>
      <c r="N19" s="50"/>
      <c r="O19" s="50"/>
      <c r="P19" s="50"/>
      <c r="Q19" s="51"/>
      <c r="R19" s="50"/>
      <c r="S19" s="50"/>
      <c r="T19" s="50"/>
      <c r="U19" s="50"/>
      <c r="V19" s="50"/>
      <c r="W19" s="50"/>
      <c r="X19" s="50"/>
      <c r="Y19" s="52"/>
      <c r="Z19" s="50"/>
      <c r="AA19" s="50"/>
      <c r="AB19" s="50"/>
      <c r="AC19" s="50"/>
      <c r="AD19" s="50"/>
      <c r="AE19" s="50"/>
      <c r="AF19" s="50"/>
      <c r="AG19" s="52"/>
      <c r="AH19" s="50"/>
      <c r="AI19" s="50"/>
      <c r="AJ19" s="50"/>
      <c r="AK19" s="50"/>
      <c r="AL19" s="50"/>
      <c r="AM19" s="50"/>
      <c r="AN19" s="50"/>
      <c r="AO19" s="53"/>
      <c r="AP19" s="50"/>
      <c r="AQ19" s="50"/>
      <c r="AR19" s="50"/>
      <c r="AS19" s="50"/>
      <c r="AT19" s="50"/>
      <c r="AU19" s="50"/>
      <c r="AV19" s="50"/>
      <c r="AW19" s="53"/>
      <c r="AX19" s="50"/>
      <c r="AY19" s="50"/>
      <c r="AZ19" s="50"/>
      <c r="BA19" s="50"/>
      <c r="BB19" s="50"/>
      <c r="BC19" s="50"/>
      <c r="BD19" s="50"/>
      <c r="BE19" s="39"/>
      <c r="BF19" s="40"/>
      <c r="BG19" s="39"/>
      <c r="BH19" s="40"/>
      <c r="BI19" s="39"/>
      <c r="BJ19" s="40"/>
      <c r="BK19" s="39"/>
    </row>
    <row r="20" spans="2:63" ht="36" x14ac:dyDescent="0.5">
      <c r="B20" s="48">
        <v>2013</v>
      </c>
      <c r="C20" s="48">
        <v>8308</v>
      </c>
      <c r="D20" s="48">
        <v>5</v>
      </c>
      <c r="E20" s="48"/>
      <c r="F20" s="48"/>
      <c r="G20" s="48"/>
      <c r="H20" s="48"/>
      <c r="I20" s="49" t="s">
        <v>30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1"/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2"/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2"/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3"/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3"/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39"/>
      <c r="BF20" s="40"/>
      <c r="BG20" s="39"/>
      <c r="BH20" s="40"/>
      <c r="BI20" s="39"/>
      <c r="BJ20" s="40"/>
      <c r="BK20" s="39"/>
    </row>
    <row r="21" spans="2:63" ht="5.25" customHeight="1" x14ac:dyDescent="0.5">
      <c r="B21" s="48"/>
      <c r="C21" s="57"/>
      <c r="D21" s="48"/>
      <c r="E21" s="54"/>
      <c r="F21" s="54"/>
      <c r="G21" s="54"/>
      <c r="H21" s="54"/>
      <c r="I21" s="56"/>
      <c r="J21" s="50"/>
      <c r="K21" s="50"/>
      <c r="L21" s="50"/>
      <c r="M21" s="50"/>
      <c r="N21" s="50"/>
      <c r="O21" s="50"/>
      <c r="P21" s="50"/>
      <c r="Q21" s="51"/>
      <c r="R21" s="50"/>
      <c r="S21" s="50"/>
      <c r="T21" s="50"/>
      <c r="U21" s="50"/>
      <c r="V21" s="50"/>
      <c r="W21" s="50"/>
      <c r="X21" s="50"/>
      <c r="Y21" s="52"/>
      <c r="Z21" s="50"/>
      <c r="AA21" s="50"/>
      <c r="AB21" s="50"/>
      <c r="AC21" s="50"/>
      <c r="AD21" s="50"/>
      <c r="AE21" s="50"/>
      <c r="AF21" s="50"/>
      <c r="AG21" s="52"/>
      <c r="AH21" s="50"/>
      <c r="AI21" s="50"/>
      <c r="AJ21" s="50"/>
      <c r="AK21" s="50"/>
      <c r="AL21" s="50"/>
      <c r="AM21" s="50"/>
      <c r="AN21" s="50"/>
      <c r="AO21" s="53"/>
      <c r="AP21" s="50"/>
      <c r="AQ21" s="50"/>
      <c r="AR21" s="50"/>
      <c r="AS21" s="50"/>
      <c r="AT21" s="50"/>
      <c r="AU21" s="50"/>
      <c r="AV21" s="50"/>
      <c r="AW21" s="53"/>
      <c r="AX21" s="50"/>
      <c r="AY21" s="50"/>
      <c r="AZ21" s="50"/>
      <c r="BA21" s="50"/>
      <c r="BB21" s="50"/>
      <c r="BC21" s="50"/>
      <c r="BD21" s="50"/>
      <c r="BE21" s="39"/>
      <c r="BF21" s="40"/>
      <c r="BG21" s="39"/>
      <c r="BH21" s="40"/>
      <c r="BI21" s="39"/>
      <c r="BJ21" s="40"/>
      <c r="BK21" s="39"/>
    </row>
    <row r="22" spans="2:63" ht="36" x14ac:dyDescent="0.5">
      <c r="B22" s="48">
        <v>2013</v>
      </c>
      <c r="C22" s="48">
        <v>8308</v>
      </c>
      <c r="D22" s="48">
        <v>6</v>
      </c>
      <c r="E22" s="48"/>
      <c r="F22" s="48"/>
      <c r="G22" s="48"/>
      <c r="H22" s="48"/>
      <c r="I22" s="49" t="s">
        <v>31</v>
      </c>
      <c r="J22" s="50">
        <v>4630000</v>
      </c>
      <c r="K22" s="50">
        <v>0</v>
      </c>
      <c r="L22" s="50">
        <v>4630000</v>
      </c>
      <c r="M22" s="50">
        <v>0</v>
      </c>
      <c r="N22" s="50">
        <v>0</v>
      </c>
      <c r="O22" s="50">
        <v>0</v>
      </c>
      <c r="P22" s="50">
        <v>4630000</v>
      </c>
      <c r="Q22" s="51"/>
      <c r="R22" s="50">
        <v>4622960</v>
      </c>
      <c r="S22" s="50">
        <v>0</v>
      </c>
      <c r="T22" s="50">
        <v>4622960</v>
      </c>
      <c r="U22" s="50">
        <v>0</v>
      </c>
      <c r="V22" s="50">
        <v>0</v>
      </c>
      <c r="W22" s="50">
        <v>0</v>
      </c>
      <c r="X22" s="50">
        <v>4622960</v>
      </c>
      <c r="Y22" s="52"/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2"/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3"/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3"/>
      <c r="AX22" s="50">
        <v>7040</v>
      </c>
      <c r="AY22" s="50">
        <v>0</v>
      </c>
      <c r="AZ22" s="50">
        <v>7040</v>
      </c>
      <c r="BA22" s="50">
        <v>0</v>
      </c>
      <c r="BB22" s="50">
        <v>0</v>
      </c>
      <c r="BC22" s="50">
        <v>0</v>
      </c>
      <c r="BD22" s="50">
        <v>7040</v>
      </c>
      <c r="BE22" s="39"/>
      <c r="BF22" s="40"/>
      <c r="BG22" s="39"/>
      <c r="BH22" s="40"/>
      <c r="BI22" s="39"/>
      <c r="BJ22" s="40"/>
      <c r="BK22" s="39"/>
    </row>
    <row r="23" spans="2:63" ht="5.25" customHeight="1" x14ac:dyDescent="0.5">
      <c r="B23" s="48"/>
      <c r="C23" s="57"/>
      <c r="D23" s="48"/>
      <c r="E23" s="54"/>
      <c r="F23" s="54"/>
      <c r="G23" s="54"/>
      <c r="H23" s="54"/>
      <c r="I23" s="56"/>
      <c r="J23" s="50"/>
      <c r="K23" s="50"/>
      <c r="L23" s="50"/>
      <c r="M23" s="50"/>
      <c r="N23" s="50"/>
      <c r="O23" s="50"/>
      <c r="P23" s="50"/>
      <c r="Q23" s="51"/>
      <c r="R23" s="50"/>
      <c r="S23" s="50"/>
      <c r="T23" s="50"/>
      <c r="U23" s="50"/>
      <c r="V23" s="50"/>
      <c r="W23" s="50"/>
      <c r="X23" s="50"/>
      <c r="Y23" s="52"/>
      <c r="Z23" s="50"/>
      <c r="AA23" s="50"/>
      <c r="AB23" s="50"/>
      <c r="AC23" s="50"/>
      <c r="AD23" s="50"/>
      <c r="AE23" s="50"/>
      <c r="AF23" s="50"/>
      <c r="AG23" s="52"/>
      <c r="AH23" s="50"/>
      <c r="AI23" s="50"/>
      <c r="AJ23" s="50"/>
      <c r="AK23" s="50"/>
      <c r="AL23" s="50"/>
      <c r="AM23" s="50"/>
      <c r="AN23" s="50"/>
      <c r="AO23" s="53"/>
      <c r="AP23" s="50"/>
      <c r="AQ23" s="50"/>
      <c r="AR23" s="50"/>
      <c r="AS23" s="50"/>
      <c r="AT23" s="50"/>
      <c r="AU23" s="50"/>
      <c r="AV23" s="50"/>
      <c r="AW23" s="53"/>
      <c r="AX23" s="50"/>
      <c r="AY23" s="50"/>
      <c r="AZ23" s="50"/>
      <c r="BA23" s="50"/>
      <c r="BB23" s="50"/>
      <c r="BC23" s="50"/>
      <c r="BD23" s="50"/>
      <c r="BE23" s="39"/>
      <c r="BF23" s="40"/>
      <c r="BG23" s="39"/>
      <c r="BH23" s="40"/>
      <c r="BI23" s="39"/>
      <c r="BJ23" s="40"/>
      <c r="BK23" s="39"/>
    </row>
    <row r="24" spans="2:63" x14ac:dyDescent="0.5">
      <c r="B24" s="48">
        <v>2013</v>
      </c>
      <c r="C24" s="48">
        <v>8308</v>
      </c>
      <c r="D24" s="48">
        <v>7</v>
      </c>
      <c r="E24" s="48"/>
      <c r="F24" s="48"/>
      <c r="G24" s="48"/>
      <c r="H24" s="48"/>
      <c r="I24" s="49" t="s">
        <v>32</v>
      </c>
      <c r="J24" s="50">
        <v>2029812.96</v>
      </c>
      <c r="K24" s="50">
        <v>0</v>
      </c>
      <c r="L24" s="50">
        <v>2029812.96</v>
      </c>
      <c r="M24" s="50">
        <v>0</v>
      </c>
      <c r="N24" s="50">
        <v>0</v>
      </c>
      <c r="O24" s="50">
        <v>0</v>
      </c>
      <c r="P24" s="50">
        <v>2029812.96</v>
      </c>
      <c r="Q24" s="51"/>
      <c r="R24" s="50">
        <v>2008263.49</v>
      </c>
      <c r="S24" s="50">
        <v>0</v>
      </c>
      <c r="T24" s="50">
        <v>2008263.49</v>
      </c>
      <c r="U24" s="50">
        <v>0</v>
      </c>
      <c r="V24" s="50">
        <v>0</v>
      </c>
      <c r="W24" s="50">
        <v>0</v>
      </c>
      <c r="X24" s="50">
        <v>2008263.49</v>
      </c>
      <c r="Y24" s="52"/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2"/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3"/>
      <c r="AP24" s="50">
        <v>21487.4</v>
      </c>
      <c r="AQ24" s="50">
        <v>0</v>
      </c>
      <c r="AR24" s="50">
        <v>21487.4</v>
      </c>
      <c r="AS24" s="50">
        <v>0</v>
      </c>
      <c r="AT24" s="50">
        <v>0</v>
      </c>
      <c r="AU24" s="50">
        <v>0</v>
      </c>
      <c r="AV24" s="50">
        <v>21487.4</v>
      </c>
      <c r="AW24" s="53"/>
      <c r="AX24" s="50">
        <v>62.069999999999709</v>
      </c>
      <c r="AY24" s="50">
        <v>0</v>
      </c>
      <c r="AZ24" s="50">
        <v>62.069999999999709</v>
      </c>
      <c r="BA24" s="50">
        <v>0</v>
      </c>
      <c r="BB24" s="50">
        <v>0</v>
      </c>
      <c r="BC24" s="50">
        <v>0</v>
      </c>
      <c r="BD24" s="50">
        <v>62.069999999999709</v>
      </c>
      <c r="BE24" s="39"/>
      <c r="BF24" s="40"/>
      <c r="BG24" s="39"/>
      <c r="BH24" s="40"/>
      <c r="BI24" s="39"/>
      <c r="BJ24" s="40"/>
      <c r="BK24" s="39"/>
    </row>
    <row r="25" spans="2:63" ht="5.25" customHeight="1" x14ac:dyDescent="0.5">
      <c r="B25" s="48"/>
      <c r="C25" s="48"/>
      <c r="D25" s="48"/>
      <c r="E25" s="48"/>
      <c r="F25" s="48"/>
      <c r="G25" s="48"/>
      <c r="H25" s="48"/>
      <c r="I25" s="49"/>
      <c r="J25" s="50"/>
      <c r="K25" s="50"/>
      <c r="L25" s="50"/>
      <c r="M25" s="50"/>
      <c r="N25" s="50"/>
      <c r="O25" s="50"/>
      <c r="P25" s="50"/>
      <c r="Q25" s="51"/>
      <c r="R25" s="50"/>
      <c r="S25" s="50"/>
      <c r="T25" s="50"/>
      <c r="U25" s="50"/>
      <c r="V25" s="50"/>
      <c r="W25" s="50"/>
      <c r="X25" s="50"/>
      <c r="Y25" s="52"/>
      <c r="Z25" s="50"/>
      <c r="AA25" s="50"/>
      <c r="AB25" s="50"/>
      <c r="AC25" s="50"/>
      <c r="AD25" s="50"/>
      <c r="AE25" s="50"/>
      <c r="AF25" s="50"/>
      <c r="AG25" s="52"/>
      <c r="AH25" s="50"/>
      <c r="AI25" s="50"/>
      <c r="AJ25" s="50"/>
      <c r="AK25" s="50"/>
      <c r="AL25" s="50"/>
      <c r="AM25" s="50"/>
      <c r="AN25" s="50"/>
      <c r="AO25" s="53"/>
      <c r="AP25" s="50"/>
      <c r="AQ25" s="50"/>
      <c r="AR25" s="50"/>
      <c r="AS25" s="50"/>
      <c r="AT25" s="50"/>
      <c r="AU25" s="50"/>
      <c r="AV25" s="50"/>
      <c r="AW25" s="53"/>
      <c r="AX25" s="50"/>
      <c r="AY25" s="50"/>
      <c r="AZ25" s="50"/>
      <c r="BA25" s="50"/>
      <c r="BB25" s="50"/>
      <c r="BC25" s="50"/>
      <c r="BD25" s="50"/>
      <c r="BE25" s="39"/>
      <c r="BF25" s="40"/>
      <c r="BG25" s="39"/>
      <c r="BH25" s="40"/>
      <c r="BI25" s="39"/>
      <c r="BJ25" s="40"/>
      <c r="BK25" s="39"/>
    </row>
    <row r="26" spans="2:63" x14ac:dyDescent="0.5">
      <c r="B26" s="48">
        <v>2013</v>
      </c>
      <c r="C26" s="48">
        <v>8308</v>
      </c>
      <c r="D26" s="48">
        <v>8</v>
      </c>
      <c r="E26" s="48"/>
      <c r="F26" s="48"/>
      <c r="G26" s="48"/>
      <c r="H26" s="48"/>
      <c r="I26" s="49" t="s">
        <v>33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/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2"/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2"/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3"/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3"/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39"/>
      <c r="BF26" s="40"/>
      <c r="BG26" s="39"/>
      <c r="BH26" s="40"/>
      <c r="BI26" s="39"/>
      <c r="BJ26" s="40"/>
      <c r="BK26" s="39"/>
    </row>
    <row r="27" spans="2:63" ht="5.25" customHeight="1" x14ac:dyDescent="0.5">
      <c r="B27" s="54"/>
      <c r="C27" s="55"/>
      <c r="D27" s="54"/>
      <c r="E27" s="54"/>
      <c r="F27" s="54"/>
      <c r="G27" s="54"/>
      <c r="H27" s="54"/>
      <c r="I27" s="56"/>
      <c r="J27" s="50"/>
      <c r="K27" s="50"/>
      <c r="L27" s="50"/>
      <c r="M27" s="50"/>
      <c r="N27" s="50"/>
      <c r="O27" s="50"/>
      <c r="P27" s="50"/>
      <c r="Q27" s="51"/>
      <c r="R27" s="50"/>
      <c r="S27" s="50"/>
      <c r="T27" s="50"/>
      <c r="U27" s="50"/>
      <c r="V27" s="50"/>
      <c r="W27" s="50"/>
      <c r="X27" s="50"/>
      <c r="Y27" s="52"/>
      <c r="Z27" s="50"/>
      <c r="AA27" s="50"/>
      <c r="AB27" s="50"/>
      <c r="AC27" s="50"/>
      <c r="AD27" s="50"/>
      <c r="AE27" s="50"/>
      <c r="AF27" s="50"/>
      <c r="AG27" s="52"/>
      <c r="AH27" s="50"/>
      <c r="AI27" s="50"/>
      <c r="AJ27" s="50"/>
      <c r="AK27" s="50"/>
      <c r="AL27" s="50"/>
      <c r="AM27" s="50"/>
      <c r="AN27" s="50"/>
      <c r="AO27" s="53"/>
      <c r="AP27" s="50"/>
      <c r="AQ27" s="50"/>
      <c r="AR27" s="50"/>
      <c r="AS27" s="50"/>
      <c r="AT27" s="50"/>
      <c r="AU27" s="50"/>
      <c r="AV27" s="50"/>
      <c r="AW27" s="53"/>
      <c r="AX27" s="50"/>
      <c r="AY27" s="50"/>
      <c r="AZ27" s="50"/>
      <c r="BA27" s="50"/>
      <c r="BB27" s="50"/>
      <c r="BC27" s="50"/>
      <c r="BD27" s="50"/>
      <c r="BE27" s="39"/>
      <c r="BF27" s="40"/>
      <c r="BG27" s="39"/>
      <c r="BH27" s="40"/>
      <c r="BI27" s="39"/>
      <c r="BJ27" s="40"/>
      <c r="BK27" s="39"/>
    </row>
    <row r="28" spans="2:63" ht="54" x14ac:dyDescent="0.5">
      <c r="B28" s="48">
        <v>2013</v>
      </c>
      <c r="C28" s="48">
        <v>8308</v>
      </c>
      <c r="D28" s="48">
        <v>9</v>
      </c>
      <c r="E28" s="48"/>
      <c r="F28" s="48"/>
      <c r="G28" s="48"/>
      <c r="H28" s="48"/>
      <c r="I28" s="49" t="s">
        <v>34</v>
      </c>
      <c r="J28" s="50">
        <v>39278897.560000002</v>
      </c>
      <c r="K28" s="50">
        <v>0</v>
      </c>
      <c r="L28" s="50">
        <v>39278897.560000002</v>
      </c>
      <c r="M28" s="50">
        <v>0</v>
      </c>
      <c r="N28" s="50">
        <v>0</v>
      </c>
      <c r="O28" s="50">
        <v>0</v>
      </c>
      <c r="P28" s="50">
        <v>39278897.560000002</v>
      </c>
      <c r="Q28" s="51"/>
      <c r="R28" s="50">
        <v>38226432.549999997</v>
      </c>
      <c r="S28" s="50">
        <v>0</v>
      </c>
      <c r="T28" s="50">
        <v>38226432.549999997</v>
      </c>
      <c r="U28" s="50">
        <v>0</v>
      </c>
      <c r="V28" s="50">
        <v>0</v>
      </c>
      <c r="W28" s="50">
        <v>0</v>
      </c>
      <c r="X28" s="50">
        <v>38226432.549999997</v>
      </c>
      <c r="Y28" s="52"/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2"/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3"/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3"/>
      <c r="AX28" s="50">
        <v>1052465.0100000005</v>
      </c>
      <c r="AY28" s="50">
        <v>0</v>
      </c>
      <c r="AZ28" s="50">
        <v>1052465.0100000005</v>
      </c>
      <c r="BA28" s="50">
        <v>0</v>
      </c>
      <c r="BB28" s="50">
        <v>0</v>
      </c>
      <c r="BC28" s="50">
        <v>0</v>
      </c>
      <c r="BD28" s="50">
        <v>1052465.0100000005</v>
      </c>
      <c r="BE28" s="39"/>
      <c r="BF28" s="40"/>
      <c r="BG28" s="39"/>
      <c r="BH28" s="40"/>
      <c r="BI28" s="39"/>
      <c r="BJ28" s="40"/>
      <c r="BK28" s="39"/>
    </row>
    <row r="29" spans="2:63" ht="5.25" customHeight="1" x14ac:dyDescent="0.5">
      <c r="B29" s="54"/>
      <c r="C29" s="55"/>
      <c r="D29" s="54"/>
      <c r="E29" s="54"/>
      <c r="F29" s="54"/>
      <c r="G29" s="54"/>
      <c r="H29" s="54"/>
      <c r="I29" s="56"/>
      <c r="J29" s="50"/>
      <c r="K29" s="50"/>
      <c r="L29" s="50"/>
      <c r="M29" s="50"/>
      <c r="N29" s="50"/>
      <c r="O29" s="50"/>
      <c r="P29" s="50"/>
      <c r="Q29" s="51"/>
      <c r="R29" s="50"/>
      <c r="S29" s="50"/>
      <c r="T29" s="50"/>
      <c r="U29" s="50"/>
      <c r="V29" s="50"/>
      <c r="W29" s="50"/>
      <c r="X29" s="50"/>
      <c r="Y29" s="52"/>
      <c r="Z29" s="50"/>
      <c r="AA29" s="50"/>
      <c r="AB29" s="50"/>
      <c r="AC29" s="50"/>
      <c r="AD29" s="50"/>
      <c r="AE29" s="50"/>
      <c r="AF29" s="50"/>
      <c r="AG29" s="52"/>
      <c r="AH29" s="50"/>
      <c r="AI29" s="50"/>
      <c r="AJ29" s="50"/>
      <c r="AK29" s="50"/>
      <c r="AL29" s="50"/>
      <c r="AM29" s="50"/>
      <c r="AN29" s="50"/>
      <c r="AO29" s="53"/>
      <c r="AP29" s="50"/>
      <c r="AQ29" s="50"/>
      <c r="AR29" s="50"/>
      <c r="AS29" s="50"/>
      <c r="AT29" s="50"/>
      <c r="AU29" s="50"/>
      <c r="AV29" s="50"/>
      <c r="AW29" s="53"/>
      <c r="AX29" s="50"/>
      <c r="AY29" s="50"/>
      <c r="AZ29" s="50"/>
      <c r="BA29" s="50"/>
      <c r="BB29" s="50"/>
      <c r="BC29" s="50"/>
      <c r="BD29" s="50"/>
      <c r="BE29" s="39"/>
      <c r="BF29" s="40"/>
      <c r="BG29" s="39"/>
      <c r="BH29" s="40"/>
      <c r="BI29" s="39"/>
      <c r="BJ29" s="40"/>
      <c r="BK29" s="39"/>
    </row>
    <row r="30" spans="2:63" x14ac:dyDescent="0.5">
      <c r="B30" s="48">
        <v>2013</v>
      </c>
      <c r="C30" s="48">
        <v>8308</v>
      </c>
      <c r="D30" s="48">
        <v>10</v>
      </c>
      <c r="E30" s="48"/>
      <c r="F30" s="48"/>
      <c r="G30" s="48"/>
      <c r="H30" s="48"/>
      <c r="I30" s="49" t="s">
        <v>35</v>
      </c>
      <c r="J30" s="50">
        <v>18525049.629999999</v>
      </c>
      <c r="K30" s="50">
        <v>23417200.199999999</v>
      </c>
      <c r="L30" s="50">
        <v>41942249.829999998</v>
      </c>
      <c r="M30" s="50">
        <v>0</v>
      </c>
      <c r="N30" s="50">
        <v>0</v>
      </c>
      <c r="O30" s="50">
        <v>0</v>
      </c>
      <c r="P30" s="50">
        <v>41942249.829999998</v>
      </c>
      <c r="Q30" s="51"/>
      <c r="R30" s="50">
        <v>15570531.49</v>
      </c>
      <c r="S30" s="50">
        <v>23412973.199999999</v>
      </c>
      <c r="T30" s="50">
        <v>38983504.689999998</v>
      </c>
      <c r="U30" s="50">
        <v>0</v>
      </c>
      <c r="V30" s="50">
        <v>0</v>
      </c>
      <c r="W30" s="50">
        <v>0</v>
      </c>
      <c r="X30" s="50">
        <v>38983504.689999998</v>
      </c>
      <c r="Y30" s="52"/>
      <c r="Z30" s="50">
        <v>24123.99</v>
      </c>
      <c r="AA30" s="50">
        <v>0</v>
      </c>
      <c r="AB30" s="50">
        <v>24123.99</v>
      </c>
      <c r="AC30" s="50">
        <v>0</v>
      </c>
      <c r="AD30" s="50">
        <v>0</v>
      </c>
      <c r="AE30" s="50">
        <v>0</v>
      </c>
      <c r="AF30" s="50">
        <v>24123.99</v>
      </c>
      <c r="AG30" s="52"/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3"/>
      <c r="AP30" s="50">
        <v>71578.290000000008</v>
      </c>
      <c r="AQ30" s="50">
        <v>0</v>
      </c>
      <c r="AR30" s="50">
        <v>71578.290000000008</v>
      </c>
      <c r="AS30" s="50">
        <v>0</v>
      </c>
      <c r="AT30" s="50">
        <v>0</v>
      </c>
      <c r="AU30" s="50">
        <v>0</v>
      </c>
      <c r="AV30" s="50">
        <v>71578.290000000008</v>
      </c>
      <c r="AW30" s="53"/>
      <c r="AX30" s="50">
        <v>2858815.86</v>
      </c>
      <c r="AY30" s="50">
        <v>4227</v>
      </c>
      <c r="AZ30" s="50">
        <v>2863042.8599999989</v>
      </c>
      <c r="BA30" s="50">
        <v>0</v>
      </c>
      <c r="BB30" s="50">
        <v>0</v>
      </c>
      <c r="BC30" s="50">
        <v>0</v>
      </c>
      <c r="BD30" s="50">
        <v>2863042.8599999989</v>
      </c>
      <c r="BE30" s="39"/>
      <c r="BF30" s="40"/>
      <c r="BG30" s="39"/>
      <c r="BH30" s="40"/>
      <c r="BI30" s="39"/>
      <c r="BJ30" s="40"/>
      <c r="BK30" s="39"/>
    </row>
    <row r="31" spans="2:63" ht="5.25" customHeight="1" x14ac:dyDescent="0.5">
      <c r="B31" s="48"/>
      <c r="C31" s="57"/>
      <c r="D31" s="48"/>
      <c r="E31" s="54"/>
      <c r="F31" s="54"/>
      <c r="G31" s="54"/>
      <c r="H31" s="54"/>
      <c r="I31" s="56"/>
      <c r="J31" s="50"/>
      <c r="K31" s="50"/>
      <c r="L31" s="50"/>
      <c r="M31" s="50"/>
      <c r="N31" s="50"/>
      <c r="O31" s="50"/>
      <c r="P31" s="50"/>
      <c r="Q31" s="51"/>
      <c r="R31" s="50"/>
      <c r="S31" s="50"/>
      <c r="T31" s="50"/>
      <c r="U31" s="50"/>
      <c r="V31" s="50"/>
      <c r="W31" s="50"/>
      <c r="X31" s="50"/>
      <c r="Y31" s="52"/>
      <c r="Z31" s="50"/>
      <c r="AA31" s="50"/>
      <c r="AB31" s="50"/>
      <c r="AC31" s="50"/>
      <c r="AD31" s="50"/>
      <c r="AE31" s="50"/>
      <c r="AF31" s="50"/>
      <c r="AG31" s="52"/>
      <c r="AH31" s="50"/>
      <c r="AI31" s="50"/>
      <c r="AJ31" s="50"/>
      <c r="AK31" s="50"/>
      <c r="AL31" s="50"/>
      <c r="AM31" s="50"/>
      <c r="AN31" s="50"/>
      <c r="AO31" s="53"/>
      <c r="AP31" s="50"/>
      <c r="AQ31" s="50"/>
      <c r="AR31" s="50"/>
      <c r="AS31" s="50"/>
      <c r="AT31" s="50"/>
      <c r="AU31" s="50"/>
      <c r="AV31" s="50"/>
      <c r="AW31" s="53"/>
      <c r="AX31" s="50"/>
      <c r="AY31" s="50"/>
      <c r="AZ31" s="50"/>
      <c r="BA31" s="50"/>
      <c r="BB31" s="50"/>
      <c r="BC31" s="50"/>
      <c r="BD31" s="50"/>
      <c r="BE31" s="39"/>
      <c r="BF31" s="40"/>
      <c r="BG31" s="39"/>
      <c r="BH31" s="40"/>
      <c r="BI31" s="39"/>
      <c r="BJ31" s="40"/>
      <c r="BK31" s="39"/>
    </row>
    <row r="32" spans="2:63" x14ac:dyDescent="0.5">
      <c r="B32" s="48">
        <v>2013</v>
      </c>
      <c r="C32" s="48">
        <v>8308</v>
      </c>
      <c r="D32" s="48">
        <v>11</v>
      </c>
      <c r="E32" s="48"/>
      <c r="F32" s="48"/>
      <c r="G32" s="48"/>
      <c r="H32" s="48"/>
      <c r="I32" s="49" t="s">
        <v>36</v>
      </c>
      <c r="J32" s="50">
        <v>21612110.579999998</v>
      </c>
      <c r="K32" s="50">
        <v>0</v>
      </c>
      <c r="L32" s="50">
        <v>21612110.579999998</v>
      </c>
      <c r="M32" s="50">
        <v>7539433.9800000004</v>
      </c>
      <c r="N32" s="50">
        <v>0</v>
      </c>
      <c r="O32" s="50">
        <v>7539433.9800000004</v>
      </c>
      <c r="P32" s="50">
        <v>29151544.559999999</v>
      </c>
      <c r="Q32" s="51"/>
      <c r="R32" s="50">
        <v>21582217.809999999</v>
      </c>
      <c r="S32" s="50">
        <v>0</v>
      </c>
      <c r="T32" s="50">
        <v>21582217.809999999</v>
      </c>
      <c r="U32" s="50">
        <v>5991811.3300000001</v>
      </c>
      <c r="V32" s="50">
        <v>0</v>
      </c>
      <c r="W32" s="50">
        <v>5991811.3300000001</v>
      </c>
      <c r="X32" s="50">
        <v>27574029.140000001</v>
      </c>
      <c r="Y32" s="52"/>
      <c r="Z32" s="50">
        <v>0</v>
      </c>
      <c r="AA32" s="50">
        <v>0</v>
      </c>
      <c r="AB32" s="50">
        <v>0</v>
      </c>
      <c r="AC32" s="50">
        <v>1547622.65</v>
      </c>
      <c r="AD32" s="50">
        <v>0</v>
      </c>
      <c r="AE32" s="50">
        <v>1547622.65</v>
      </c>
      <c r="AF32" s="50">
        <v>1547622.65</v>
      </c>
      <c r="AG32" s="52"/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3"/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3"/>
      <c r="AX32" s="50">
        <v>29892.770000000019</v>
      </c>
      <c r="AY32" s="50">
        <v>0</v>
      </c>
      <c r="AZ32" s="50">
        <v>29892.770000000019</v>
      </c>
      <c r="BA32" s="50">
        <v>0</v>
      </c>
      <c r="BB32" s="50">
        <v>0</v>
      </c>
      <c r="BC32" s="50">
        <v>0</v>
      </c>
      <c r="BD32" s="50">
        <v>29892.770000000019</v>
      </c>
      <c r="BE32" s="39"/>
      <c r="BF32" s="40"/>
      <c r="BG32" s="39"/>
      <c r="BH32" s="40"/>
      <c r="BI32" s="39"/>
      <c r="BJ32" s="40"/>
      <c r="BK32" s="39"/>
    </row>
    <row r="33" spans="2:63" ht="5.25" customHeight="1" x14ac:dyDescent="0.5">
      <c r="B33" s="48"/>
      <c r="C33" s="57"/>
      <c r="D33" s="48"/>
      <c r="E33" s="54"/>
      <c r="F33" s="54"/>
      <c r="G33" s="54"/>
      <c r="H33" s="54"/>
      <c r="I33" s="56"/>
      <c r="J33" s="50"/>
      <c r="K33" s="50"/>
      <c r="L33" s="50"/>
      <c r="M33" s="50"/>
      <c r="N33" s="50"/>
      <c r="O33" s="50"/>
      <c r="P33" s="50"/>
      <c r="Q33" s="51"/>
      <c r="R33" s="50"/>
      <c r="S33" s="50"/>
      <c r="T33" s="50"/>
      <c r="U33" s="50"/>
      <c r="V33" s="50"/>
      <c r="W33" s="50"/>
      <c r="X33" s="50"/>
      <c r="Y33" s="52"/>
      <c r="Z33" s="50"/>
      <c r="AA33" s="50"/>
      <c r="AB33" s="50"/>
      <c r="AC33" s="50"/>
      <c r="AD33" s="50"/>
      <c r="AE33" s="50"/>
      <c r="AF33" s="50"/>
      <c r="AG33" s="52"/>
      <c r="AH33" s="50"/>
      <c r="AI33" s="50"/>
      <c r="AJ33" s="50"/>
      <c r="AK33" s="50"/>
      <c r="AL33" s="50"/>
      <c r="AM33" s="50"/>
      <c r="AN33" s="50"/>
      <c r="AO33" s="53"/>
      <c r="AP33" s="50"/>
      <c r="AQ33" s="50"/>
      <c r="AR33" s="50"/>
      <c r="AS33" s="50"/>
      <c r="AT33" s="50"/>
      <c r="AU33" s="50"/>
      <c r="AV33" s="50"/>
      <c r="AW33" s="53"/>
      <c r="AX33" s="50"/>
      <c r="AY33" s="50"/>
      <c r="AZ33" s="50"/>
      <c r="BA33" s="50"/>
      <c r="BB33" s="50"/>
      <c r="BC33" s="50"/>
      <c r="BD33" s="50"/>
      <c r="BE33" s="39"/>
      <c r="BF33" s="40"/>
      <c r="BG33" s="39"/>
      <c r="BH33" s="40"/>
      <c r="BI33" s="39"/>
      <c r="BJ33" s="40"/>
      <c r="BK33" s="39"/>
    </row>
    <row r="34" spans="2:63" ht="36" x14ac:dyDescent="0.5">
      <c r="B34" s="48">
        <v>2013</v>
      </c>
      <c r="C34" s="48">
        <v>8308</v>
      </c>
      <c r="D34" s="48">
        <v>12</v>
      </c>
      <c r="E34" s="48"/>
      <c r="F34" s="48"/>
      <c r="G34" s="48"/>
      <c r="H34" s="48"/>
      <c r="I34" s="49" t="s">
        <v>37</v>
      </c>
      <c r="J34" s="50">
        <v>1244061.77</v>
      </c>
      <c r="K34" s="50">
        <v>0</v>
      </c>
      <c r="L34" s="50">
        <v>1244061.77</v>
      </c>
      <c r="M34" s="50">
        <v>3788347.48</v>
      </c>
      <c r="N34" s="50">
        <v>0</v>
      </c>
      <c r="O34" s="50">
        <v>3788347.48</v>
      </c>
      <c r="P34" s="50">
        <v>5032409.25</v>
      </c>
      <c r="Q34" s="51"/>
      <c r="R34" s="50">
        <v>1244061.71</v>
      </c>
      <c r="S34" s="50">
        <v>0</v>
      </c>
      <c r="T34" s="50">
        <v>1244061.71</v>
      </c>
      <c r="U34" s="50">
        <v>2620765.83</v>
      </c>
      <c r="V34" s="50">
        <v>0</v>
      </c>
      <c r="W34" s="50">
        <v>2620765.83</v>
      </c>
      <c r="X34" s="50">
        <v>3864827.54</v>
      </c>
      <c r="Y34" s="52"/>
      <c r="Z34" s="50">
        <v>0</v>
      </c>
      <c r="AA34" s="50">
        <v>0</v>
      </c>
      <c r="AB34" s="50">
        <v>0</v>
      </c>
      <c r="AC34" s="50">
        <v>697634.35</v>
      </c>
      <c r="AD34" s="50">
        <v>0</v>
      </c>
      <c r="AE34" s="50">
        <v>697634.35</v>
      </c>
      <c r="AF34" s="50">
        <v>697634.35</v>
      </c>
      <c r="AG34" s="52"/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3"/>
      <c r="AP34" s="50">
        <v>0.06</v>
      </c>
      <c r="AQ34" s="50">
        <v>0</v>
      </c>
      <c r="AR34" s="50">
        <v>0.06</v>
      </c>
      <c r="AS34" s="50">
        <v>0</v>
      </c>
      <c r="AT34" s="50">
        <v>0</v>
      </c>
      <c r="AU34" s="50">
        <v>0</v>
      </c>
      <c r="AV34" s="50">
        <v>0.06</v>
      </c>
      <c r="AW34" s="53"/>
      <c r="AX34" s="50">
        <v>0</v>
      </c>
      <c r="AY34" s="50">
        <v>0</v>
      </c>
      <c r="AZ34" s="50">
        <v>0</v>
      </c>
      <c r="BA34" s="50">
        <v>469947.3</v>
      </c>
      <c r="BB34" s="50">
        <v>0</v>
      </c>
      <c r="BC34" s="50">
        <v>469947.3</v>
      </c>
      <c r="BD34" s="50">
        <v>469947.3</v>
      </c>
      <c r="BE34" s="39"/>
      <c r="BF34" s="40"/>
      <c r="BG34" s="39"/>
      <c r="BH34" s="40"/>
      <c r="BI34" s="39"/>
      <c r="BJ34" s="40"/>
      <c r="BK34" s="39"/>
    </row>
    <row r="35" spans="2:63" ht="5.25" customHeight="1" x14ac:dyDescent="0.5">
      <c r="B35" s="48"/>
      <c r="C35" s="57"/>
      <c r="D35" s="48"/>
      <c r="E35" s="54"/>
      <c r="F35" s="54"/>
      <c r="G35" s="54"/>
      <c r="H35" s="54"/>
      <c r="I35" s="56"/>
      <c r="J35" s="50"/>
      <c r="K35" s="50"/>
      <c r="L35" s="50"/>
      <c r="M35" s="50"/>
      <c r="N35" s="50"/>
      <c r="O35" s="50"/>
      <c r="P35" s="50"/>
      <c r="Q35" s="51"/>
      <c r="R35" s="50"/>
      <c r="S35" s="50"/>
      <c r="T35" s="50"/>
      <c r="U35" s="50"/>
      <c r="V35" s="50"/>
      <c r="W35" s="50"/>
      <c r="X35" s="50"/>
      <c r="Y35" s="52"/>
      <c r="Z35" s="50"/>
      <c r="AA35" s="50"/>
      <c r="AB35" s="50"/>
      <c r="AC35" s="50"/>
      <c r="AD35" s="50"/>
      <c r="AE35" s="50"/>
      <c r="AF35" s="50"/>
      <c r="AG35" s="52"/>
      <c r="AH35" s="50"/>
      <c r="AI35" s="50"/>
      <c r="AJ35" s="50"/>
      <c r="AK35" s="50"/>
      <c r="AL35" s="50"/>
      <c r="AM35" s="50"/>
      <c r="AN35" s="50"/>
      <c r="AO35" s="53"/>
      <c r="AP35" s="50"/>
      <c r="AQ35" s="50"/>
      <c r="AR35" s="50"/>
      <c r="AS35" s="50"/>
      <c r="AT35" s="50"/>
      <c r="AU35" s="50"/>
      <c r="AV35" s="50"/>
      <c r="AW35" s="53"/>
      <c r="AX35" s="50"/>
      <c r="AY35" s="50"/>
      <c r="AZ35" s="50"/>
      <c r="BA35" s="50"/>
      <c r="BB35" s="50"/>
      <c r="BC35" s="50"/>
      <c r="BD35" s="50"/>
      <c r="BE35" s="39"/>
      <c r="BF35" s="40"/>
      <c r="BG35" s="39"/>
      <c r="BH35" s="40"/>
      <c r="BI35" s="39"/>
      <c r="BJ35" s="40"/>
      <c r="BK35" s="39"/>
    </row>
    <row r="36" spans="2:63" x14ac:dyDescent="0.5">
      <c r="B36" s="48">
        <v>2013</v>
      </c>
      <c r="C36" s="48">
        <v>8308</v>
      </c>
      <c r="D36" s="48">
        <v>13</v>
      </c>
      <c r="E36" s="48"/>
      <c r="F36" s="48"/>
      <c r="G36" s="48"/>
      <c r="H36" s="48"/>
      <c r="I36" s="49" t="s">
        <v>38</v>
      </c>
      <c r="J36" s="50">
        <v>4305000</v>
      </c>
      <c r="K36" s="50">
        <v>0</v>
      </c>
      <c r="L36" s="50">
        <v>4305000</v>
      </c>
      <c r="M36" s="50">
        <v>2339000</v>
      </c>
      <c r="N36" s="50">
        <v>0</v>
      </c>
      <c r="O36" s="50">
        <v>2339000</v>
      </c>
      <c r="P36" s="50">
        <v>6644000</v>
      </c>
      <c r="Q36" s="51"/>
      <c r="R36" s="50">
        <v>4304999.7300000004</v>
      </c>
      <c r="S36" s="50">
        <v>0</v>
      </c>
      <c r="T36" s="50">
        <v>4304999.7300000004</v>
      </c>
      <c r="U36" s="50">
        <v>1258833</v>
      </c>
      <c r="V36" s="50">
        <v>0</v>
      </c>
      <c r="W36" s="50">
        <v>1258833</v>
      </c>
      <c r="X36" s="50">
        <v>5563832.7300000004</v>
      </c>
      <c r="Y36" s="52"/>
      <c r="Z36" s="50">
        <v>0</v>
      </c>
      <c r="AA36" s="50">
        <v>0</v>
      </c>
      <c r="AB36" s="50">
        <v>0</v>
      </c>
      <c r="AC36" s="50">
        <v>1080167</v>
      </c>
      <c r="AD36" s="50">
        <v>0</v>
      </c>
      <c r="AE36" s="50">
        <v>1080167</v>
      </c>
      <c r="AF36" s="50">
        <v>1080167</v>
      </c>
      <c r="AG36" s="52"/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3"/>
      <c r="AP36" s="50">
        <v>0.08</v>
      </c>
      <c r="AQ36" s="50">
        <v>0</v>
      </c>
      <c r="AR36" s="50">
        <v>0.08</v>
      </c>
      <c r="AS36" s="50">
        <v>0</v>
      </c>
      <c r="AT36" s="50">
        <v>0</v>
      </c>
      <c r="AU36" s="50">
        <v>0</v>
      </c>
      <c r="AV36" s="50">
        <v>0.08</v>
      </c>
      <c r="AW36" s="53"/>
      <c r="AX36" s="50">
        <v>0.19000000006053597</v>
      </c>
      <c r="AY36" s="50">
        <v>0</v>
      </c>
      <c r="AZ36" s="50">
        <v>0.19000000006053597</v>
      </c>
      <c r="BA36" s="50">
        <v>0</v>
      </c>
      <c r="BB36" s="50">
        <v>0</v>
      </c>
      <c r="BC36" s="50">
        <v>0</v>
      </c>
      <c r="BD36" s="50">
        <v>0.19000000006053597</v>
      </c>
      <c r="BE36" s="39"/>
      <c r="BF36" s="40"/>
      <c r="BG36" s="39"/>
      <c r="BH36" s="40"/>
      <c r="BI36" s="39"/>
      <c r="BJ36" s="40"/>
      <c r="BK36" s="39"/>
    </row>
    <row r="37" spans="2:63" ht="5.25" customHeight="1" x14ac:dyDescent="0.5">
      <c r="B37" s="48"/>
      <c r="C37" s="57"/>
      <c r="D37" s="48"/>
      <c r="E37" s="54"/>
      <c r="F37" s="54"/>
      <c r="G37" s="54"/>
      <c r="H37" s="54"/>
      <c r="I37" s="56"/>
      <c r="J37" s="50"/>
      <c r="K37" s="50"/>
      <c r="L37" s="50"/>
      <c r="M37" s="50"/>
      <c r="N37" s="50"/>
      <c r="O37" s="50"/>
      <c r="P37" s="50"/>
      <c r="Q37" s="51"/>
      <c r="R37" s="50"/>
      <c r="S37" s="50"/>
      <c r="T37" s="50"/>
      <c r="U37" s="50"/>
      <c r="V37" s="50"/>
      <c r="W37" s="50"/>
      <c r="X37" s="50"/>
      <c r="Y37" s="52"/>
      <c r="Z37" s="50"/>
      <c r="AA37" s="50"/>
      <c r="AB37" s="50"/>
      <c r="AC37" s="50"/>
      <c r="AD37" s="50"/>
      <c r="AE37" s="50"/>
      <c r="AF37" s="50"/>
      <c r="AG37" s="52"/>
      <c r="AH37" s="50"/>
      <c r="AI37" s="50"/>
      <c r="AJ37" s="50"/>
      <c r="AK37" s="50"/>
      <c r="AL37" s="50"/>
      <c r="AM37" s="50"/>
      <c r="AN37" s="50"/>
      <c r="AO37" s="53"/>
      <c r="AP37" s="50"/>
      <c r="AQ37" s="50"/>
      <c r="AR37" s="50"/>
      <c r="AS37" s="50"/>
      <c r="AT37" s="50"/>
      <c r="AU37" s="50"/>
      <c r="AV37" s="50"/>
      <c r="AW37" s="53"/>
      <c r="AX37" s="50"/>
      <c r="AY37" s="50"/>
      <c r="AZ37" s="50"/>
      <c r="BA37" s="50"/>
      <c r="BB37" s="50"/>
      <c r="BC37" s="50"/>
      <c r="BD37" s="50"/>
      <c r="BE37" s="39"/>
      <c r="BF37" s="40"/>
      <c r="BG37" s="39"/>
      <c r="BH37" s="40"/>
      <c r="BI37" s="39"/>
      <c r="BJ37" s="40"/>
      <c r="BK37" s="39"/>
    </row>
    <row r="38" spans="2:63" ht="36" x14ac:dyDescent="0.5">
      <c r="B38" s="48">
        <v>2013</v>
      </c>
      <c r="C38" s="48">
        <v>8308</v>
      </c>
      <c r="D38" s="48">
        <v>14</v>
      </c>
      <c r="E38" s="48"/>
      <c r="F38" s="48"/>
      <c r="G38" s="48"/>
      <c r="H38" s="48"/>
      <c r="I38" s="49" t="s">
        <v>39</v>
      </c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50"/>
      <c r="Y38" s="52"/>
      <c r="Z38" s="50"/>
      <c r="AA38" s="50"/>
      <c r="AB38" s="50"/>
      <c r="AC38" s="50"/>
      <c r="AD38" s="50"/>
      <c r="AE38" s="50"/>
      <c r="AF38" s="50"/>
      <c r="AG38" s="52"/>
      <c r="AH38" s="50"/>
      <c r="AI38" s="50"/>
      <c r="AJ38" s="50"/>
      <c r="AK38" s="50"/>
      <c r="AL38" s="50"/>
      <c r="AM38" s="50"/>
      <c r="AN38" s="50"/>
      <c r="AO38" s="53"/>
      <c r="AP38" s="50"/>
      <c r="AQ38" s="50"/>
      <c r="AR38" s="50"/>
      <c r="AS38" s="50"/>
      <c r="AT38" s="50"/>
      <c r="AU38" s="50"/>
      <c r="AV38" s="50"/>
      <c r="AW38" s="53"/>
      <c r="AX38" s="50"/>
      <c r="AY38" s="50"/>
      <c r="AZ38" s="50"/>
      <c r="BA38" s="50"/>
      <c r="BB38" s="50"/>
      <c r="BC38" s="50"/>
      <c r="BD38" s="50"/>
      <c r="BE38" s="39"/>
      <c r="BF38" s="40"/>
      <c r="BG38" s="39"/>
      <c r="BH38" s="40"/>
      <c r="BI38" s="39"/>
      <c r="BJ38" s="40"/>
      <c r="BK38" s="39"/>
    </row>
    <row r="39" spans="2:63" ht="5.25" customHeight="1" x14ac:dyDescent="0.5">
      <c r="B39" s="48"/>
      <c r="C39" s="57"/>
      <c r="D39" s="48"/>
      <c r="E39" s="54"/>
      <c r="F39" s="54"/>
      <c r="G39" s="54"/>
      <c r="H39" s="54"/>
      <c r="I39" s="56"/>
      <c r="J39" s="50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0"/>
      <c r="V39" s="50"/>
      <c r="W39" s="50"/>
      <c r="X39" s="50"/>
      <c r="Y39" s="52"/>
      <c r="Z39" s="50"/>
      <c r="AA39" s="50"/>
      <c r="AB39" s="50"/>
      <c r="AC39" s="50"/>
      <c r="AD39" s="50"/>
      <c r="AE39" s="50"/>
      <c r="AF39" s="50"/>
      <c r="AG39" s="52"/>
      <c r="AH39" s="50"/>
      <c r="AI39" s="50"/>
      <c r="AJ39" s="50"/>
      <c r="AK39" s="50"/>
      <c r="AL39" s="50"/>
      <c r="AM39" s="50"/>
      <c r="AN39" s="50"/>
      <c r="AO39" s="53"/>
      <c r="AP39" s="50"/>
      <c r="AQ39" s="50"/>
      <c r="AR39" s="50"/>
      <c r="AS39" s="50"/>
      <c r="AT39" s="50"/>
      <c r="AU39" s="50"/>
      <c r="AV39" s="50"/>
      <c r="AW39" s="53"/>
      <c r="AX39" s="50"/>
      <c r="AY39" s="50"/>
      <c r="AZ39" s="50"/>
      <c r="BA39" s="50"/>
      <c r="BB39" s="50"/>
      <c r="BC39" s="50"/>
      <c r="BD39" s="50"/>
      <c r="BE39" s="39"/>
      <c r="BF39" s="40"/>
      <c r="BG39" s="39"/>
      <c r="BH39" s="40"/>
      <c r="BI39" s="39"/>
      <c r="BJ39" s="40"/>
      <c r="BK39" s="39"/>
    </row>
    <row r="40" spans="2:63" ht="36" x14ac:dyDescent="0.5">
      <c r="B40" s="48">
        <v>2013</v>
      </c>
      <c r="C40" s="48">
        <v>8308</v>
      </c>
      <c r="D40" s="48">
        <v>15</v>
      </c>
      <c r="E40" s="48"/>
      <c r="F40" s="48"/>
      <c r="G40" s="48"/>
      <c r="H40" s="48"/>
      <c r="I40" s="49" t="s">
        <v>40</v>
      </c>
      <c r="J40" s="50">
        <v>999600</v>
      </c>
      <c r="K40" s="50">
        <v>0</v>
      </c>
      <c r="L40" s="50">
        <v>999600</v>
      </c>
      <c r="M40" s="50">
        <v>5000000</v>
      </c>
      <c r="N40" s="50">
        <v>0</v>
      </c>
      <c r="O40" s="50">
        <v>5000000</v>
      </c>
      <c r="P40" s="50">
        <v>5999600</v>
      </c>
      <c r="Q40" s="51"/>
      <c r="R40" s="50">
        <v>999600</v>
      </c>
      <c r="S40" s="50">
        <v>0</v>
      </c>
      <c r="T40" s="50">
        <v>999600</v>
      </c>
      <c r="U40" s="50">
        <v>4705525.87</v>
      </c>
      <c r="V40" s="50">
        <v>0</v>
      </c>
      <c r="W40" s="50">
        <v>4705525.87</v>
      </c>
      <c r="X40" s="50">
        <v>5705125.8700000001</v>
      </c>
      <c r="Y40" s="52"/>
      <c r="Z40" s="50">
        <v>0</v>
      </c>
      <c r="AA40" s="50">
        <v>0</v>
      </c>
      <c r="AB40" s="50">
        <v>0</v>
      </c>
      <c r="AC40" s="50">
        <v>249904.13</v>
      </c>
      <c r="AD40" s="50">
        <v>0</v>
      </c>
      <c r="AE40" s="50">
        <v>249904.13</v>
      </c>
      <c r="AF40" s="50">
        <v>249904.13</v>
      </c>
      <c r="AG40" s="52"/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3"/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3"/>
      <c r="AX40" s="50">
        <v>0</v>
      </c>
      <c r="AY40" s="50">
        <v>0</v>
      </c>
      <c r="AZ40" s="50">
        <v>0</v>
      </c>
      <c r="BA40" s="50">
        <v>44570</v>
      </c>
      <c r="BB40" s="50">
        <v>0</v>
      </c>
      <c r="BC40" s="50">
        <v>44570</v>
      </c>
      <c r="BD40" s="50">
        <v>44570</v>
      </c>
      <c r="BE40" s="39"/>
      <c r="BF40" s="40"/>
      <c r="BG40" s="39"/>
      <c r="BH40" s="40"/>
      <c r="BI40" s="39"/>
      <c r="BJ40" s="40"/>
      <c r="BK40" s="39"/>
    </row>
    <row r="41" spans="2:63" ht="6" customHeight="1" x14ac:dyDescent="0.5">
      <c r="B41" s="48"/>
      <c r="C41" s="57"/>
      <c r="D41" s="48"/>
      <c r="E41" s="54"/>
      <c r="F41" s="54"/>
      <c r="G41" s="54"/>
      <c r="H41" s="54"/>
      <c r="I41" s="56"/>
      <c r="J41" s="50"/>
      <c r="K41" s="50"/>
      <c r="L41" s="50"/>
      <c r="M41" s="50"/>
      <c r="N41" s="50"/>
      <c r="O41" s="50"/>
      <c r="P41" s="50"/>
      <c r="Q41" s="51"/>
      <c r="R41" s="50"/>
      <c r="S41" s="50"/>
      <c r="T41" s="50"/>
      <c r="U41" s="50"/>
      <c r="V41" s="50"/>
      <c r="W41" s="50"/>
      <c r="X41" s="50"/>
      <c r="Y41" s="52"/>
      <c r="Z41" s="50"/>
      <c r="AA41" s="50"/>
      <c r="AB41" s="50"/>
      <c r="AC41" s="50"/>
      <c r="AD41" s="50"/>
      <c r="AE41" s="50"/>
      <c r="AF41" s="50"/>
      <c r="AG41" s="52"/>
      <c r="AH41" s="50"/>
      <c r="AI41" s="50"/>
      <c r="AJ41" s="50"/>
      <c r="AK41" s="50"/>
      <c r="AL41" s="50"/>
      <c r="AM41" s="50"/>
      <c r="AN41" s="50"/>
      <c r="AO41" s="53"/>
      <c r="AP41" s="50"/>
      <c r="AQ41" s="50"/>
      <c r="AR41" s="50"/>
      <c r="AS41" s="50"/>
      <c r="AT41" s="50"/>
      <c r="AU41" s="50"/>
      <c r="AV41" s="50"/>
      <c r="AW41" s="53"/>
      <c r="AX41" s="50"/>
      <c r="AY41" s="50"/>
      <c r="AZ41" s="50"/>
      <c r="BA41" s="50"/>
      <c r="BB41" s="50"/>
      <c r="BC41" s="50"/>
      <c r="BD41" s="50"/>
      <c r="BE41" s="39"/>
      <c r="BF41" s="40"/>
      <c r="BG41" s="39"/>
      <c r="BH41" s="40"/>
      <c r="BI41" s="39"/>
      <c r="BJ41" s="40"/>
      <c r="BK41" s="39"/>
    </row>
    <row r="42" spans="2:63" x14ac:dyDescent="0.5">
      <c r="B42" s="48">
        <v>2013</v>
      </c>
      <c r="C42" s="48">
        <v>8308</v>
      </c>
      <c r="D42" s="48">
        <v>16</v>
      </c>
      <c r="E42" s="48"/>
      <c r="F42" s="48"/>
      <c r="G42" s="48"/>
      <c r="H42" s="48"/>
      <c r="I42" s="49" t="s">
        <v>41</v>
      </c>
      <c r="J42" s="50">
        <v>10141018.449999999</v>
      </c>
      <c r="K42" s="50">
        <v>0</v>
      </c>
      <c r="L42" s="50">
        <v>10141018.449999999</v>
      </c>
      <c r="M42" s="50">
        <v>0</v>
      </c>
      <c r="N42" s="50">
        <v>0</v>
      </c>
      <c r="O42" s="50">
        <v>0</v>
      </c>
      <c r="P42" s="50">
        <v>10141018.449999999</v>
      </c>
      <c r="Q42" s="51"/>
      <c r="R42" s="50">
        <v>10109801.189999999</v>
      </c>
      <c r="S42" s="50">
        <v>0</v>
      </c>
      <c r="T42" s="50">
        <v>10109801.189999999</v>
      </c>
      <c r="U42" s="50">
        <v>0</v>
      </c>
      <c r="V42" s="50">
        <v>0</v>
      </c>
      <c r="W42" s="50">
        <v>0</v>
      </c>
      <c r="X42" s="50">
        <v>10109801.189999999</v>
      </c>
      <c r="Y42" s="52"/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2"/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3"/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3"/>
      <c r="AX42" s="50">
        <v>31217.260000000009</v>
      </c>
      <c r="AY42" s="50">
        <v>0</v>
      </c>
      <c r="AZ42" s="50">
        <v>31217.260000000009</v>
      </c>
      <c r="BA42" s="50">
        <v>0</v>
      </c>
      <c r="BB42" s="50">
        <v>0</v>
      </c>
      <c r="BC42" s="50">
        <v>0</v>
      </c>
      <c r="BD42" s="50">
        <v>31217.260000000009</v>
      </c>
      <c r="BE42" s="39"/>
      <c r="BF42" s="40"/>
      <c r="BG42" s="39"/>
      <c r="BH42" s="40"/>
      <c r="BI42" s="39"/>
      <c r="BJ42" s="40"/>
      <c r="BK42" s="39"/>
    </row>
    <row r="43" spans="2:63" ht="5.25" customHeight="1" x14ac:dyDescent="0.5">
      <c r="B43" s="48"/>
      <c r="C43" s="48"/>
      <c r="D43" s="48"/>
      <c r="E43" s="48"/>
      <c r="F43" s="48"/>
      <c r="G43" s="48"/>
      <c r="H43" s="48"/>
      <c r="I43" s="49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50"/>
      <c r="Y43" s="52"/>
      <c r="Z43" s="50"/>
      <c r="AA43" s="50"/>
      <c r="AB43" s="50"/>
      <c r="AC43" s="50"/>
      <c r="AD43" s="50"/>
      <c r="AE43" s="50"/>
      <c r="AF43" s="50"/>
      <c r="AG43" s="52"/>
      <c r="AH43" s="50"/>
      <c r="AI43" s="50"/>
      <c r="AJ43" s="50"/>
      <c r="AK43" s="50"/>
      <c r="AL43" s="50"/>
      <c r="AM43" s="50"/>
      <c r="AN43" s="50"/>
      <c r="AO43" s="53"/>
      <c r="AP43" s="50"/>
      <c r="AQ43" s="50"/>
      <c r="AR43" s="50"/>
      <c r="AS43" s="50"/>
      <c r="AT43" s="50"/>
      <c r="AU43" s="50"/>
      <c r="AV43" s="50"/>
      <c r="AW43" s="53"/>
      <c r="AX43" s="50"/>
      <c r="AY43" s="50"/>
      <c r="AZ43" s="50"/>
      <c r="BA43" s="50"/>
      <c r="BB43" s="50"/>
      <c r="BC43" s="50"/>
      <c r="BD43" s="50"/>
      <c r="BE43" s="39"/>
      <c r="BF43" s="40"/>
      <c r="BG43" s="39"/>
      <c r="BH43" s="40"/>
      <c r="BI43" s="39"/>
      <c r="BJ43" s="40"/>
      <c r="BK43" s="39"/>
    </row>
    <row r="44" spans="2:63" ht="36" x14ac:dyDescent="0.5">
      <c r="B44" s="48">
        <v>2013</v>
      </c>
      <c r="C44" s="48">
        <v>8308</v>
      </c>
      <c r="D44" s="48">
        <v>17</v>
      </c>
      <c r="E44" s="48"/>
      <c r="F44" s="48"/>
      <c r="G44" s="48"/>
      <c r="H44" s="48"/>
      <c r="I44" s="49" t="s">
        <v>42</v>
      </c>
      <c r="J44" s="50">
        <v>13784391.550000001</v>
      </c>
      <c r="K44" s="50">
        <v>27128345.25</v>
      </c>
      <c r="L44" s="50">
        <v>40912736.799999997</v>
      </c>
      <c r="M44" s="50">
        <v>47007989.640000001</v>
      </c>
      <c r="N44" s="50">
        <v>0</v>
      </c>
      <c r="O44" s="50">
        <v>47007989.640000001</v>
      </c>
      <c r="P44" s="50">
        <v>87920726.439999998</v>
      </c>
      <c r="Q44" s="51"/>
      <c r="R44" s="50">
        <v>4709799.9000000004</v>
      </c>
      <c r="S44" s="50">
        <v>24576033.349999998</v>
      </c>
      <c r="T44" s="50">
        <v>29285833.249999996</v>
      </c>
      <c r="U44" s="50">
        <v>44747019.910000004</v>
      </c>
      <c r="V44" s="50">
        <v>0</v>
      </c>
      <c r="W44" s="50">
        <v>44747019.910000004</v>
      </c>
      <c r="X44" s="50">
        <v>74032853.159999996</v>
      </c>
      <c r="Y44" s="52"/>
      <c r="Z44" s="50">
        <v>0</v>
      </c>
      <c r="AA44" s="50">
        <v>0</v>
      </c>
      <c r="AB44" s="50">
        <v>0</v>
      </c>
      <c r="AC44" s="50">
        <v>1781622.88</v>
      </c>
      <c r="AD44" s="50">
        <v>0</v>
      </c>
      <c r="AE44" s="50">
        <v>1781622.88</v>
      </c>
      <c r="AF44" s="50">
        <v>1781622.88</v>
      </c>
      <c r="AG44" s="52"/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3"/>
      <c r="AP44" s="50">
        <v>0</v>
      </c>
      <c r="AQ44" s="50">
        <v>1371942.6500000001</v>
      </c>
      <c r="AR44" s="50">
        <v>1371942.6500000001</v>
      </c>
      <c r="AS44" s="50">
        <v>209384.30000000002</v>
      </c>
      <c r="AT44" s="50">
        <v>0</v>
      </c>
      <c r="AU44" s="50">
        <v>209384.30000000002</v>
      </c>
      <c r="AV44" s="50">
        <v>1581326.9500000002</v>
      </c>
      <c r="AW44" s="53"/>
      <c r="AX44" s="50">
        <v>9074591.6499999985</v>
      </c>
      <c r="AY44" s="50">
        <v>1180369.2499999995</v>
      </c>
      <c r="AZ44" s="50">
        <v>10254960.899999999</v>
      </c>
      <c r="BA44" s="50">
        <v>269962.5500000004</v>
      </c>
      <c r="BB44" s="50">
        <v>0</v>
      </c>
      <c r="BC44" s="50">
        <v>269962.5500000004</v>
      </c>
      <c r="BD44" s="50">
        <v>10524923.450000001</v>
      </c>
      <c r="BE44" s="39"/>
      <c r="BF44" s="40"/>
      <c r="BG44" s="39"/>
      <c r="BH44" s="40"/>
      <c r="BI44" s="39"/>
      <c r="BJ44" s="40"/>
      <c r="BK44" s="39"/>
    </row>
    <row r="45" spans="2:63" s="61" customFormat="1" ht="5.25" customHeight="1" thickBot="1" x14ac:dyDescent="0.55000000000000004">
      <c r="B45" s="58"/>
      <c r="C45" s="58"/>
      <c r="D45" s="58"/>
      <c r="E45" s="58"/>
      <c r="F45" s="58"/>
      <c r="G45" s="58"/>
      <c r="H45" s="58"/>
      <c r="I45" s="59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39"/>
      <c r="BF45" s="40"/>
      <c r="BG45" s="39"/>
      <c r="BH45" s="40"/>
      <c r="BI45" s="39"/>
      <c r="BJ45" s="40"/>
      <c r="BK45" s="39"/>
    </row>
    <row r="46" spans="2:63" s="61" customFormat="1" x14ac:dyDescent="0.5">
      <c r="B46" s="62"/>
      <c r="C46" s="62"/>
      <c r="D46" s="62"/>
      <c r="E46" s="62"/>
      <c r="F46" s="62"/>
      <c r="G46" s="62"/>
      <c r="H46" s="62"/>
      <c r="I46" s="63"/>
      <c r="J46" s="64"/>
      <c r="K46" s="64"/>
      <c r="L46" s="64"/>
      <c r="M46" s="64"/>
      <c r="N46" s="64"/>
      <c r="O46" s="64"/>
      <c r="P46" s="64"/>
      <c r="Q46" s="39"/>
      <c r="R46" s="64"/>
      <c r="S46" s="64"/>
      <c r="T46" s="64"/>
      <c r="U46" s="64"/>
      <c r="V46" s="64"/>
      <c r="W46" s="64"/>
      <c r="X46" s="64"/>
      <c r="Y46" s="39"/>
      <c r="Z46" s="64"/>
      <c r="AA46" s="64"/>
      <c r="AB46" s="64"/>
      <c r="AC46" s="64"/>
      <c r="AD46" s="64"/>
      <c r="AE46" s="64"/>
      <c r="AF46" s="64"/>
      <c r="AG46" s="39"/>
      <c r="AH46" s="64"/>
      <c r="AI46" s="64"/>
      <c r="AJ46" s="64"/>
      <c r="AK46" s="64"/>
      <c r="AL46" s="64"/>
      <c r="AM46" s="64"/>
      <c r="AN46" s="64"/>
      <c r="AO46" s="39"/>
      <c r="AP46" s="64"/>
      <c r="AQ46" s="64"/>
      <c r="AR46" s="64"/>
      <c r="AS46" s="64"/>
      <c r="AT46" s="64"/>
      <c r="AU46" s="64"/>
      <c r="AV46" s="64"/>
      <c r="AW46" s="39"/>
      <c r="AX46" s="64"/>
      <c r="AY46" s="64"/>
      <c r="AZ46" s="64"/>
      <c r="BA46" s="64"/>
      <c r="BB46" s="64"/>
      <c r="BC46" s="64"/>
      <c r="BD46" s="64"/>
      <c r="BE46" s="39"/>
      <c r="BF46" s="39"/>
      <c r="BG46" s="39"/>
      <c r="BH46" s="39"/>
      <c r="BI46" s="39"/>
      <c r="BJ46" s="39"/>
      <c r="BK46" s="39"/>
    </row>
    <row r="47" spans="2:63" ht="58.5" customHeight="1" x14ac:dyDescent="0.5">
      <c r="B47" s="65"/>
      <c r="C47" s="66"/>
      <c r="D47" s="66"/>
      <c r="E47" s="66"/>
      <c r="F47" s="66"/>
      <c r="G47" s="66"/>
      <c r="H47" s="66"/>
      <c r="I47" s="66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40"/>
      <c r="BG47" s="39"/>
      <c r="BH47" s="40"/>
      <c r="BI47" s="39"/>
      <c r="BJ47" s="40"/>
      <c r="BK47" s="39"/>
    </row>
    <row r="48" spans="2:63" x14ac:dyDescent="0.5">
      <c r="B48" s="67"/>
      <c r="C48" s="67"/>
      <c r="D48" s="67"/>
      <c r="E48" s="67"/>
      <c r="F48" s="67"/>
      <c r="G48" s="67"/>
      <c r="H48" s="67"/>
      <c r="I48" s="68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>
        <v>201553869.52000001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40"/>
      <c r="BG48" s="39"/>
      <c r="BH48" s="40"/>
      <c r="BI48" s="39"/>
      <c r="BJ48" s="40"/>
      <c r="BK48" s="39"/>
    </row>
    <row r="49" spans="2:64" x14ac:dyDescent="0.5">
      <c r="B49" s="69"/>
      <c r="C49" s="69"/>
      <c r="D49" s="69"/>
      <c r="E49" s="69"/>
      <c r="F49" s="69"/>
      <c r="G49" s="69"/>
      <c r="H49" s="69"/>
      <c r="I49" s="70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>
        <v>334446371.75999999</v>
      </c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2"/>
      <c r="BG49" s="71"/>
      <c r="BH49" s="72"/>
      <c r="BI49" s="71"/>
      <c r="BJ49" s="72"/>
      <c r="BK49" s="71"/>
    </row>
    <row r="50" spans="2:64" ht="31.5" customHeight="1" x14ac:dyDescent="0.5">
      <c r="B50" s="70" t="s">
        <v>43</v>
      </c>
      <c r="C50" s="69"/>
      <c r="D50" s="69"/>
      <c r="E50" s="69"/>
      <c r="F50" s="69"/>
      <c r="G50" s="69"/>
      <c r="H50" s="69"/>
      <c r="I50" s="70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1">
        <v>-132892502.23999998</v>
      </c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2"/>
      <c r="BG50" s="73"/>
      <c r="BH50" s="72"/>
      <c r="BI50" s="73"/>
      <c r="BJ50" s="72"/>
      <c r="BK50" s="73"/>
    </row>
    <row r="51" spans="2:64" ht="31.5" customHeight="1" x14ac:dyDescent="0.5">
      <c r="B51" s="70" t="s">
        <v>44</v>
      </c>
      <c r="C51" s="69"/>
      <c r="D51" s="69"/>
      <c r="E51" s="69"/>
      <c r="F51" s="69"/>
      <c r="G51" s="69"/>
      <c r="H51" s="69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2"/>
      <c r="BG51" s="70"/>
      <c r="BH51" s="72"/>
      <c r="BI51" s="70"/>
      <c r="BJ51" s="72"/>
      <c r="BK51" s="70"/>
    </row>
    <row r="52" spans="2:64" ht="31.5" customHeight="1" x14ac:dyDescent="0.5">
      <c r="B52" s="70" t="s">
        <v>45</v>
      </c>
      <c r="C52" s="69"/>
      <c r="D52" s="69"/>
      <c r="E52" s="69"/>
      <c r="F52" s="69"/>
      <c r="G52" s="69"/>
      <c r="H52" s="69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2"/>
      <c r="BG52" s="70"/>
      <c r="BH52" s="72"/>
      <c r="BI52" s="70"/>
      <c r="BJ52" s="72"/>
      <c r="BK52" s="70"/>
    </row>
    <row r="53" spans="2:64" x14ac:dyDescent="0.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1"/>
      <c r="BH53" s="2"/>
      <c r="BI53" s="1"/>
      <c r="BJ53" s="2"/>
      <c r="BK53" s="1"/>
    </row>
    <row r="54" spans="2:64" ht="15" customHeight="1" x14ac:dyDescent="0.5">
      <c r="B54" s="74" t="s">
        <v>46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</row>
    <row r="55" spans="2:64" ht="23.25" customHeight="1" x14ac:dyDescent="0.5">
      <c r="B55" s="237" t="s">
        <v>1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 t="s">
        <v>1</v>
      </c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</row>
    <row r="56" spans="2:64" ht="18.75" customHeight="1" x14ac:dyDescent="0.5">
      <c r="B56" s="204" t="s">
        <v>3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 t="s">
        <v>3</v>
      </c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</row>
    <row r="57" spans="2:64" ht="28.5" customHeight="1" x14ac:dyDescent="0.5">
      <c r="B57" s="204" t="s">
        <v>196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1"/>
      <c r="BH57" s="2"/>
      <c r="BI57" s="1"/>
      <c r="BJ57" s="2"/>
      <c r="BK57" s="1"/>
    </row>
    <row r="58" spans="2:64" ht="22.5" customHeight="1" x14ac:dyDescent="0.5">
      <c r="B58" s="1"/>
      <c r="C58" s="1"/>
      <c r="D58" s="1"/>
      <c r="E58" s="1"/>
      <c r="F58" s="1"/>
      <c r="G58" s="1"/>
      <c r="H58" s="1"/>
      <c r="I58" s="75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1"/>
      <c r="BF58" s="2"/>
      <c r="BG58" s="1"/>
      <c r="BH58" s="2"/>
      <c r="BI58" s="1"/>
      <c r="BJ58" s="2"/>
      <c r="BK58" s="1"/>
    </row>
    <row r="59" spans="2:64" ht="22.5" customHeight="1" thickBot="1" x14ac:dyDescent="0.55000000000000004">
      <c r="B59" s="1"/>
      <c r="C59" s="1"/>
      <c r="D59" s="1"/>
      <c r="E59" s="1"/>
      <c r="F59" s="1"/>
      <c r="G59" s="1"/>
      <c r="H59" s="1"/>
      <c r="I59" s="75"/>
      <c r="J59" s="76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1"/>
      <c r="BF59" s="2"/>
      <c r="BG59" s="1"/>
      <c r="BH59" s="2"/>
      <c r="BI59" s="1"/>
      <c r="BJ59" s="2"/>
      <c r="BK59" s="1"/>
    </row>
    <row r="60" spans="2:64" ht="34.5" customHeight="1" thickBot="1" x14ac:dyDescent="0.55000000000000004">
      <c r="B60" s="205" t="s">
        <v>4</v>
      </c>
      <c r="C60" s="205" t="s">
        <v>5</v>
      </c>
      <c r="D60" s="205" t="s">
        <v>6</v>
      </c>
      <c r="E60" s="205" t="s">
        <v>7</v>
      </c>
      <c r="F60" s="205" t="s">
        <v>8</v>
      </c>
      <c r="G60" s="205" t="s">
        <v>47</v>
      </c>
      <c r="H60" s="205" t="s">
        <v>10</v>
      </c>
      <c r="I60" s="208" t="s">
        <v>11</v>
      </c>
      <c r="J60" s="203" t="s">
        <v>12</v>
      </c>
      <c r="K60" s="201"/>
      <c r="L60" s="201"/>
      <c r="M60" s="201"/>
      <c r="N60" s="201"/>
      <c r="O60" s="201"/>
      <c r="P60" s="202"/>
      <c r="Q60" s="7"/>
      <c r="R60" s="211" t="s">
        <v>13</v>
      </c>
      <c r="S60" s="212"/>
      <c r="T60" s="212"/>
      <c r="U60" s="212"/>
      <c r="V60" s="212"/>
      <c r="W60" s="212"/>
      <c r="X60" s="213"/>
      <c r="Y60" s="7"/>
      <c r="Z60" s="203" t="s">
        <v>14</v>
      </c>
      <c r="AA60" s="201"/>
      <c r="AB60" s="201"/>
      <c r="AC60" s="201"/>
      <c r="AD60" s="201"/>
      <c r="AE60" s="201"/>
      <c r="AF60" s="202"/>
      <c r="AG60" s="7"/>
      <c r="AH60" s="203" t="s">
        <v>15</v>
      </c>
      <c r="AI60" s="201"/>
      <c r="AJ60" s="201"/>
      <c r="AK60" s="201"/>
      <c r="AL60" s="201"/>
      <c r="AM60" s="201"/>
      <c r="AN60" s="202"/>
      <c r="AO60" s="7"/>
      <c r="AP60" s="203" t="s">
        <v>16</v>
      </c>
      <c r="AQ60" s="201"/>
      <c r="AR60" s="201"/>
      <c r="AS60" s="201"/>
      <c r="AT60" s="201"/>
      <c r="AU60" s="201"/>
      <c r="AV60" s="202"/>
      <c r="AW60" s="7"/>
      <c r="AX60" s="203" t="s">
        <v>17</v>
      </c>
      <c r="AY60" s="201"/>
      <c r="AZ60" s="201"/>
      <c r="BA60" s="201"/>
      <c r="BB60" s="201"/>
      <c r="BC60" s="201"/>
      <c r="BD60" s="202"/>
      <c r="BE60" s="200" t="s">
        <v>48</v>
      </c>
      <c r="BF60" s="201"/>
      <c r="BG60" s="202"/>
      <c r="BH60" s="221" t="s">
        <v>49</v>
      </c>
      <c r="BI60" s="202"/>
      <c r="BJ60" s="221" t="s">
        <v>50</v>
      </c>
      <c r="BK60" s="202"/>
    </row>
    <row r="61" spans="2:64" ht="34.5" customHeight="1" thickBot="1" x14ac:dyDescent="0.55000000000000004">
      <c r="B61" s="206"/>
      <c r="C61" s="206"/>
      <c r="D61" s="206"/>
      <c r="E61" s="206"/>
      <c r="F61" s="206"/>
      <c r="G61" s="206"/>
      <c r="H61" s="206"/>
      <c r="I61" s="209"/>
      <c r="J61" s="192" t="s">
        <v>18</v>
      </c>
      <c r="K61" s="193"/>
      <c r="L61" s="194"/>
      <c r="M61" s="192" t="s">
        <v>19</v>
      </c>
      <c r="N61" s="193"/>
      <c r="O61" s="194"/>
      <c r="P61" s="78" t="s">
        <v>20</v>
      </c>
      <c r="Q61" s="11"/>
      <c r="R61" s="197" t="s">
        <v>18</v>
      </c>
      <c r="S61" s="198"/>
      <c r="T61" s="199"/>
      <c r="U61" s="197" t="s">
        <v>19</v>
      </c>
      <c r="V61" s="198"/>
      <c r="W61" s="199"/>
      <c r="X61" s="12" t="s">
        <v>20</v>
      </c>
      <c r="Y61" s="11"/>
      <c r="Z61" s="192" t="s">
        <v>18</v>
      </c>
      <c r="AA61" s="193"/>
      <c r="AB61" s="194"/>
      <c r="AC61" s="192" t="s">
        <v>19</v>
      </c>
      <c r="AD61" s="193"/>
      <c r="AE61" s="194"/>
      <c r="AF61" s="78" t="s">
        <v>20</v>
      </c>
      <c r="AG61" s="11"/>
      <c r="AH61" s="192" t="s">
        <v>18</v>
      </c>
      <c r="AI61" s="193"/>
      <c r="AJ61" s="194"/>
      <c r="AK61" s="192" t="s">
        <v>19</v>
      </c>
      <c r="AL61" s="193"/>
      <c r="AM61" s="194"/>
      <c r="AN61" s="78" t="s">
        <v>20</v>
      </c>
      <c r="AO61" s="11"/>
      <c r="AP61" s="192" t="s">
        <v>18</v>
      </c>
      <c r="AQ61" s="193"/>
      <c r="AR61" s="194"/>
      <c r="AS61" s="192" t="s">
        <v>19</v>
      </c>
      <c r="AT61" s="193"/>
      <c r="AU61" s="194"/>
      <c r="AV61" s="78" t="s">
        <v>20</v>
      </c>
      <c r="AW61" s="79"/>
      <c r="AX61" s="192" t="s">
        <v>18</v>
      </c>
      <c r="AY61" s="193"/>
      <c r="AZ61" s="194"/>
      <c r="BA61" s="192" t="s">
        <v>19</v>
      </c>
      <c r="BB61" s="193"/>
      <c r="BC61" s="194"/>
      <c r="BD61" s="78" t="s">
        <v>20</v>
      </c>
      <c r="BE61" s="190" t="s">
        <v>51</v>
      </c>
      <c r="BF61" s="195" t="s">
        <v>52</v>
      </c>
      <c r="BG61" s="190" t="s">
        <v>53</v>
      </c>
      <c r="BH61" s="195" t="s">
        <v>52</v>
      </c>
      <c r="BI61" s="190" t="s">
        <v>53</v>
      </c>
      <c r="BJ61" s="195" t="s">
        <v>52</v>
      </c>
      <c r="BK61" s="190" t="s">
        <v>53</v>
      </c>
    </row>
    <row r="62" spans="2:64" ht="45" customHeight="1" thickBot="1" x14ac:dyDescent="0.55000000000000004">
      <c r="B62" s="207"/>
      <c r="C62" s="207"/>
      <c r="D62" s="207"/>
      <c r="E62" s="207"/>
      <c r="F62" s="207"/>
      <c r="G62" s="207"/>
      <c r="H62" s="206"/>
      <c r="I62" s="210"/>
      <c r="J62" s="80" t="s">
        <v>21</v>
      </c>
      <c r="K62" s="80" t="s">
        <v>22</v>
      </c>
      <c r="L62" s="80" t="s">
        <v>23</v>
      </c>
      <c r="M62" s="80" t="s">
        <v>24</v>
      </c>
      <c r="N62" s="80" t="s">
        <v>22</v>
      </c>
      <c r="O62" s="80" t="s">
        <v>23</v>
      </c>
      <c r="P62" s="81" t="s">
        <v>25</v>
      </c>
      <c r="Q62" s="11"/>
      <c r="R62" s="21" t="s">
        <v>21</v>
      </c>
      <c r="S62" s="21" t="s">
        <v>22</v>
      </c>
      <c r="T62" s="21" t="s">
        <v>23</v>
      </c>
      <c r="U62" s="21" t="s">
        <v>24</v>
      </c>
      <c r="V62" s="21" t="s">
        <v>22</v>
      </c>
      <c r="W62" s="21" t="s">
        <v>23</v>
      </c>
      <c r="X62" s="22" t="s">
        <v>25</v>
      </c>
      <c r="Y62" s="11"/>
      <c r="Z62" s="80" t="s">
        <v>21</v>
      </c>
      <c r="AA62" s="80" t="s">
        <v>22</v>
      </c>
      <c r="AB62" s="80" t="s">
        <v>23</v>
      </c>
      <c r="AC62" s="80" t="s">
        <v>24</v>
      </c>
      <c r="AD62" s="80" t="s">
        <v>22</v>
      </c>
      <c r="AE62" s="80" t="s">
        <v>23</v>
      </c>
      <c r="AF62" s="81" t="s">
        <v>25</v>
      </c>
      <c r="AG62" s="11"/>
      <c r="AH62" s="80" t="s">
        <v>21</v>
      </c>
      <c r="AI62" s="80" t="s">
        <v>22</v>
      </c>
      <c r="AJ62" s="80" t="s">
        <v>23</v>
      </c>
      <c r="AK62" s="80" t="s">
        <v>24</v>
      </c>
      <c r="AL62" s="80" t="s">
        <v>22</v>
      </c>
      <c r="AM62" s="80" t="s">
        <v>23</v>
      </c>
      <c r="AN62" s="81" t="s">
        <v>25</v>
      </c>
      <c r="AO62" s="11"/>
      <c r="AP62" s="80" t="s">
        <v>21</v>
      </c>
      <c r="AQ62" s="80" t="s">
        <v>22</v>
      </c>
      <c r="AR62" s="80" t="s">
        <v>23</v>
      </c>
      <c r="AS62" s="80" t="s">
        <v>24</v>
      </c>
      <c r="AT62" s="80" t="s">
        <v>22</v>
      </c>
      <c r="AU62" s="80" t="s">
        <v>23</v>
      </c>
      <c r="AV62" s="81" t="s">
        <v>25</v>
      </c>
      <c r="AW62" s="82"/>
      <c r="AX62" s="80" t="s">
        <v>21</v>
      </c>
      <c r="AY62" s="80" t="s">
        <v>22</v>
      </c>
      <c r="AZ62" s="80" t="s">
        <v>23</v>
      </c>
      <c r="BA62" s="80" t="s">
        <v>24</v>
      </c>
      <c r="BB62" s="80" t="s">
        <v>22</v>
      </c>
      <c r="BC62" s="80" t="s">
        <v>23</v>
      </c>
      <c r="BD62" s="81" t="s">
        <v>25</v>
      </c>
      <c r="BE62" s="191"/>
      <c r="BF62" s="196"/>
      <c r="BG62" s="191"/>
      <c r="BH62" s="196"/>
      <c r="BI62" s="191"/>
      <c r="BJ62" s="196"/>
      <c r="BK62" s="191"/>
      <c r="BL62" s="83"/>
    </row>
    <row r="63" spans="2:64" ht="54.75" customHeight="1" x14ac:dyDescent="0.5">
      <c r="B63" s="84"/>
      <c r="C63" s="84"/>
      <c r="D63" s="84"/>
      <c r="E63" s="84"/>
      <c r="F63" s="84"/>
      <c r="G63" s="84"/>
      <c r="H63" s="84"/>
      <c r="I63" s="85" t="s">
        <v>25</v>
      </c>
      <c r="J63" s="86">
        <f t="shared" ref="J63:K63" si="0">J64+J75+J123+J132+J147+J152+J172+J204+J227+J261+J294+J315+J339+J352</f>
        <v>212808996.79999998</v>
      </c>
      <c r="K63" s="86">
        <f t="shared" si="0"/>
        <v>53202249.200000003</v>
      </c>
      <c r="L63" s="86">
        <f>J63+K63</f>
        <v>266011246</v>
      </c>
      <c r="M63" s="86">
        <f t="shared" ref="M63:N63" si="1">M64+M75+M123+M132+M147+M152+M172+M204+M227+M261+M294+M315+M339+M352</f>
        <v>88510323</v>
      </c>
      <c r="N63" s="86">
        <f t="shared" si="1"/>
        <v>0</v>
      </c>
      <c r="O63" s="86">
        <f>M63+N63</f>
        <v>88510323</v>
      </c>
      <c r="P63" s="86">
        <f>P64+P75+P123+P132+P147+P152+P172+P204+P227+P261+P294+P315+P339+P352</f>
        <v>354521569</v>
      </c>
      <c r="Q63" s="79"/>
      <c r="R63" s="86">
        <f>R64+R75+R123+R132+R147+R152+R172+R204+R227+R261+R294+R315+R339+R352</f>
        <v>196832771.00999999</v>
      </c>
      <c r="S63" s="86">
        <f>S64+S75+S123+S132+S147+S152+S172+S204+S227+S261+S294+S315+S339+S352</f>
        <v>50645448.649999999</v>
      </c>
      <c r="T63" s="86">
        <f>R63+S63</f>
        <v>247478219.66</v>
      </c>
      <c r="U63" s="86">
        <f>U64+U75+U123+U132+U147+U152+U172+U204+U227+U261+U294+U315+U339+U352</f>
        <v>81735830.609999999</v>
      </c>
      <c r="V63" s="86">
        <f>V64+V75+V123+V132+V147+V152+V172+V204+V227+V261+V294+V315+V339+V352</f>
        <v>0</v>
      </c>
      <c r="W63" s="86">
        <f>U63+V63</f>
        <v>81735830.609999999</v>
      </c>
      <c r="X63" s="86">
        <f>T63+W63</f>
        <v>329214050.26999998</v>
      </c>
      <c r="Y63" s="79"/>
      <c r="Z63" s="86">
        <v>15476</v>
      </c>
      <c r="AA63" s="86">
        <f>AA64+AA75+AA123+AA132+AA147+AA152+AA172+AA204+AA227+AA261+AA294+AA315+AA339+AA352</f>
        <v>0</v>
      </c>
      <c r="AB63" s="86">
        <f>Z63+AA63</f>
        <v>15476</v>
      </c>
      <c r="AC63" s="86">
        <f>AC64+AC75+AC123+AC132+AC147+AC152+AC172+AC204+AC227+AC261+AC294+AC315+AC339+AC352</f>
        <v>5780628.2400000002</v>
      </c>
      <c r="AD63" s="86">
        <f>AD64+AD75+AD123+AD132+AD147+AD152+AD172+AD204+AD227+AD261+AD294+AD315+AD339+AD352</f>
        <v>0</v>
      </c>
      <c r="AE63" s="86">
        <f>AC63+AD63</f>
        <v>5780628.2400000002</v>
      </c>
      <c r="AF63" s="86">
        <f>AB63+AE63</f>
        <v>5796104.2400000002</v>
      </c>
      <c r="AG63" s="79"/>
      <c r="AH63" s="86">
        <f>AH64+AH75+AH123+AH132+AH147+AH152+AH172+AH204+AH227+AH261+AH294+AH315+AH339+AH352</f>
        <v>0</v>
      </c>
      <c r="AI63" s="86">
        <f>AI64+AI75+AI123+AI132+AI147+AI152+AI172+AI204+AI227+AI261+AI294+AI315+AI339+AI352</f>
        <v>0</v>
      </c>
      <c r="AJ63" s="86">
        <f>AH63+AI63</f>
        <v>0</v>
      </c>
      <c r="AK63" s="86">
        <f>AK64+AK75+AK123+AK132+AK147+AK152+AK172+AK204+AK227+AK261+AK294+AK315+AK339+AK352</f>
        <v>0</v>
      </c>
      <c r="AL63" s="86">
        <f>AL64+AL75+AL123+AL132+AL147+AL152+AL172+AL204+AL227+AL261+AL294+AL315+AL339+AL352</f>
        <v>0</v>
      </c>
      <c r="AM63" s="86">
        <f>AK63+AL63</f>
        <v>0</v>
      </c>
      <c r="AN63" s="86">
        <f>AJ63+AM63</f>
        <v>0</v>
      </c>
      <c r="AO63" s="79"/>
      <c r="AP63" s="86">
        <f>AP64+AP75+AP123+AP132+AP147+AP152+AP172+AP204+AP227+AP261+AP294+AP315+AP339+AP352</f>
        <v>574498.8600000001</v>
      </c>
      <c r="AQ63" s="86">
        <f>AQ64+AQ75+AQ123+AQ132+AQ147+AQ152+AQ172+AQ204+AQ227+AQ261+AQ294+AQ315+AQ339+AQ352</f>
        <v>1372204.3</v>
      </c>
      <c r="AR63" s="86">
        <f>AP63+AQ63</f>
        <v>1946703.1600000001</v>
      </c>
      <c r="AS63" s="86">
        <f>AS64+AS75+AS123+AS132+AS147+AS152+AS172+AS204+AS227+AS261+AS294+AS315+AS339+AS352</f>
        <v>209384.30000000002</v>
      </c>
      <c r="AT63" s="86">
        <f>AT64+AT75+AT123+AT132+AT147+AT152+AT172+AT204+AT227+AT261+AT294+AT315+AT339+AT352</f>
        <v>0</v>
      </c>
      <c r="AU63" s="86">
        <f>AS63+AT63</f>
        <v>209384.30000000002</v>
      </c>
      <c r="AV63" s="86">
        <f>AR63+AU63</f>
        <v>2156087.46</v>
      </c>
      <c r="AW63" s="87"/>
      <c r="AX63" s="86">
        <f>AX64+AX75+AX123+AX132+AX147+AX152+AX172+AX204+AX227+AX261+AX294+AX315+AX339+AX352</f>
        <v>15386250.929999996</v>
      </c>
      <c r="AY63" s="86">
        <f>AY64+AY75+AY123+AY132+AY147+AY152+AY172+AY204+AY227+AY261+AY294+AY315+AY339+AY352</f>
        <v>1184596.2500000021</v>
      </c>
      <c r="AZ63" s="86">
        <f>AX63+AY63</f>
        <v>16570847.179999998</v>
      </c>
      <c r="BA63" s="86">
        <f>BA64+BA75+BA123+BA132+BA147+BA152+BA172+BA204+BA227+BA261+BA294+BA315+BA339+BA352</f>
        <v>784479.84999999614</v>
      </c>
      <c r="BB63" s="86">
        <f>BB64+BB75+BB123+BB132+BB147+BB152+BB172+BB204+BB227+BB261+BB294+BB315+BB339+BB352</f>
        <v>0</v>
      </c>
      <c r="BC63" s="86">
        <f>BA63+BB63</f>
        <v>784479.84999999614</v>
      </c>
      <c r="BD63" s="86">
        <f>AZ63+BC63</f>
        <v>17355327.029999994</v>
      </c>
      <c r="BE63" s="86"/>
      <c r="BF63" s="88">
        <v>50927</v>
      </c>
      <c r="BG63" s="88">
        <v>4078</v>
      </c>
      <c r="BH63" s="88">
        <v>51662</v>
      </c>
      <c r="BI63" s="88">
        <v>4078</v>
      </c>
      <c r="BJ63" s="88">
        <v>133</v>
      </c>
      <c r="BK63" s="88">
        <v>0</v>
      </c>
      <c r="BL63" s="83"/>
    </row>
    <row r="64" spans="2:64" s="95" customFormat="1" x14ac:dyDescent="0.5">
      <c r="B64" s="89">
        <v>2013</v>
      </c>
      <c r="C64" s="90">
        <v>8308</v>
      </c>
      <c r="D64" s="89">
        <v>1</v>
      </c>
      <c r="E64" s="89"/>
      <c r="F64" s="89"/>
      <c r="G64" s="89"/>
      <c r="H64" s="89"/>
      <c r="I64" s="91" t="s">
        <v>26</v>
      </c>
      <c r="J64" s="92">
        <f>J65+J69</f>
        <v>0</v>
      </c>
      <c r="K64" s="92">
        <f>K65+K69</f>
        <v>0</v>
      </c>
      <c r="L64" s="92">
        <f>J64+K64</f>
        <v>0</v>
      </c>
      <c r="M64" s="92">
        <f>M65+M69</f>
        <v>10832969.879999999</v>
      </c>
      <c r="N64" s="92">
        <f>N65+N69</f>
        <v>0</v>
      </c>
      <c r="O64" s="92">
        <f t="shared" ref="O64:O127" si="2">M64+N64</f>
        <v>10832969.879999999</v>
      </c>
      <c r="P64" s="92">
        <f>L64+O64</f>
        <v>10832969.879999999</v>
      </c>
      <c r="Q64" s="82"/>
      <c r="R64" s="92">
        <v>0</v>
      </c>
      <c r="S64" s="92">
        <v>0</v>
      </c>
      <c r="T64" s="92">
        <v>0</v>
      </c>
      <c r="U64" s="92">
        <v>10590404.640000001</v>
      </c>
      <c r="V64" s="92">
        <v>0</v>
      </c>
      <c r="W64" s="92">
        <v>10590404.640000001</v>
      </c>
      <c r="X64" s="92">
        <v>10590404.640000001</v>
      </c>
      <c r="Y64" s="82"/>
      <c r="Z64" s="92">
        <v>0</v>
      </c>
      <c r="AA64" s="92">
        <v>0</v>
      </c>
      <c r="AB64" s="92">
        <v>0</v>
      </c>
      <c r="AC64" s="92">
        <v>242565.24</v>
      </c>
      <c r="AD64" s="92">
        <v>0</v>
      </c>
      <c r="AE64" s="92">
        <v>242565.24</v>
      </c>
      <c r="AF64" s="92">
        <v>242565.24</v>
      </c>
      <c r="AG64" s="82"/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82"/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87"/>
      <c r="AX64" s="92">
        <f t="shared" ref="AX64:AX67" si="3">J64-R64-Z64-AH64-AP64</f>
        <v>0</v>
      </c>
      <c r="AY64" s="92">
        <f t="shared" ref="AY64:AY67" si="4">K64-S64-AA64-AI64-AQ64</f>
        <v>0</v>
      </c>
      <c r="AZ64" s="92">
        <f t="shared" ref="AZ64:AZ67" si="5">AX64+AY64</f>
        <v>0</v>
      </c>
      <c r="BA64" s="92">
        <f t="shared" ref="BA64:BA67" si="6">M64-U64-AC64-AK64-AS64</f>
        <v>-1.6298145055770874E-9</v>
      </c>
      <c r="BB64" s="92">
        <f t="shared" ref="BB64:BB67" si="7">N64-V64-AD64-AL64-AT64</f>
        <v>0</v>
      </c>
      <c r="BC64" s="92">
        <f t="shared" ref="BC64:BC67" si="8">BA64+BB64</f>
        <v>-1.6298145055770874E-9</v>
      </c>
      <c r="BD64" s="92">
        <f t="shared" ref="BD64:BD67" si="9">AZ64+BC64</f>
        <v>-1.6298145055770874E-9</v>
      </c>
      <c r="BE64" s="92"/>
      <c r="BF64" s="93"/>
      <c r="BG64" s="93"/>
      <c r="BH64" s="93"/>
      <c r="BI64" s="93"/>
      <c r="BJ64" s="93"/>
      <c r="BK64" s="93"/>
      <c r="BL64" s="94"/>
    </row>
    <row r="65" spans="2:64" s="102" customFormat="1" x14ac:dyDescent="0.5">
      <c r="B65" s="96">
        <v>2013</v>
      </c>
      <c r="C65" s="97">
        <v>8308</v>
      </c>
      <c r="D65" s="96">
        <v>1</v>
      </c>
      <c r="E65" s="96">
        <v>1000</v>
      </c>
      <c r="F65" s="96"/>
      <c r="G65" s="96"/>
      <c r="H65" s="96"/>
      <c r="I65" s="98" t="s">
        <v>54</v>
      </c>
      <c r="J65" s="99">
        <v>0</v>
      </c>
      <c r="K65" s="99">
        <v>0</v>
      </c>
      <c r="L65" s="99">
        <f t="shared" ref="L65:L128" si="10">J65+K65</f>
        <v>0</v>
      </c>
      <c r="M65" s="99">
        <v>6000000</v>
      </c>
      <c r="N65" s="99">
        <v>0</v>
      </c>
      <c r="O65" s="99">
        <f t="shared" si="2"/>
        <v>6000000</v>
      </c>
      <c r="P65" s="99">
        <f t="shared" ref="P65:P128" si="11">L65+O65</f>
        <v>6000000</v>
      </c>
      <c r="Q65" s="87"/>
      <c r="R65" s="99">
        <v>0</v>
      </c>
      <c r="S65" s="99">
        <v>0</v>
      </c>
      <c r="T65" s="99">
        <v>0</v>
      </c>
      <c r="U65" s="99">
        <v>5803104.7599999998</v>
      </c>
      <c r="V65" s="99">
        <v>0</v>
      </c>
      <c r="W65" s="99">
        <v>5803104.7599999998</v>
      </c>
      <c r="X65" s="99">
        <v>5803104.7599999998</v>
      </c>
      <c r="Y65" s="87"/>
      <c r="Z65" s="99">
        <v>0</v>
      </c>
      <c r="AA65" s="99">
        <v>0</v>
      </c>
      <c r="AB65" s="99">
        <v>0</v>
      </c>
      <c r="AC65" s="99">
        <v>196895.24</v>
      </c>
      <c r="AD65" s="99">
        <v>0</v>
      </c>
      <c r="AE65" s="99">
        <v>196895.24</v>
      </c>
      <c r="AF65" s="99">
        <v>196895.24</v>
      </c>
      <c r="AG65" s="87"/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87"/>
      <c r="AP65" s="99">
        <v>0</v>
      </c>
      <c r="AQ65" s="99">
        <v>0</v>
      </c>
      <c r="AR65" s="99">
        <v>0</v>
      </c>
      <c r="AS65" s="99">
        <v>0</v>
      </c>
      <c r="AT65" s="99">
        <v>0</v>
      </c>
      <c r="AU65" s="99">
        <v>0</v>
      </c>
      <c r="AV65" s="99">
        <v>0</v>
      </c>
      <c r="AW65" s="87"/>
      <c r="AX65" s="99">
        <f t="shared" si="3"/>
        <v>0</v>
      </c>
      <c r="AY65" s="99">
        <f t="shared" si="4"/>
        <v>0</v>
      </c>
      <c r="AZ65" s="99">
        <f t="shared" si="5"/>
        <v>0</v>
      </c>
      <c r="BA65" s="99">
        <f t="shared" si="6"/>
        <v>2.3283064365386963E-10</v>
      </c>
      <c r="BB65" s="99">
        <f t="shared" si="7"/>
        <v>0</v>
      </c>
      <c r="BC65" s="99">
        <f t="shared" si="8"/>
        <v>2.3283064365386963E-10</v>
      </c>
      <c r="BD65" s="99">
        <f t="shared" si="9"/>
        <v>2.3283064365386963E-10</v>
      </c>
      <c r="BE65" s="99"/>
      <c r="BF65" s="100"/>
      <c r="BG65" s="100"/>
      <c r="BH65" s="100"/>
      <c r="BI65" s="100"/>
      <c r="BJ65" s="100"/>
      <c r="BK65" s="100"/>
      <c r="BL65" s="101"/>
    </row>
    <row r="66" spans="2:64" s="109" customFormat="1" x14ac:dyDescent="0.5">
      <c r="B66" s="103">
        <v>2013</v>
      </c>
      <c r="C66" s="104">
        <v>8308</v>
      </c>
      <c r="D66" s="103">
        <v>1</v>
      </c>
      <c r="E66" s="103">
        <v>1000</v>
      </c>
      <c r="F66" s="103">
        <v>1200</v>
      </c>
      <c r="G66" s="103"/>
      <c r="H66" s="103"/>
      <c r="I66" s="105" t="s">
        <v>55</v>
      </c>
      <c r="J66" s="106">
        <v>0</v>
      </c>
      <c r="K66" s="106">
        <v>0</v>
      </c>
      <c r="L66" s="106">
        <f t="shared" si="10"/>
        <v>0</v>
      </c>
      <c r="M66" s="106">
        <v>6000000</v>
      </c>
      <c r="N66" s="106">
        <v>0</v>
      </c>
      <c r="O66" s="106">
        <f t="shared" si="2"/>
        <v>6000000</v>
      </c>
      <c r="P66" s="106">
        <f t="shared" si="11"/>
        <v>6000000</v>
      </c>
      <c r="Q66" s="87"/>
      <c r="R66" s="106">
        <v>0</v>
      </c>
      <c r="S66" s="106">
        <v>0</v>
      </c>
      <c r="T66" s="106">
        <v>0</v>
      </c>
      <c r="U66" s="106">
        <v>5803104.7599999998</v>
      </c>
      <c r="V66" s="106">
        <v>0</v>
      </c>
      <c r="W66" s="106">
        <v>5803104.7599999998</v>
      </c>
      <c r="X66" s="106">
        <v>5803104.7599999998</v>
      </c>
      <c r="Y66" s="87"/>
      <c r="Z66" s="106">
        <v>0</v>
      </c>
      <c r="AA66" s="106">
        <v>0</v>
      </c>
      <c r="AB66" s="106">
        <v>0</v>
      </c>
      <c r="AC66" s="106">
        <v>196895.24</v>
      </c>
      <c r="AD66" s="106">
        <v>0</v>
      </c>
      <c r="AE66" s="106">
        <v>196895.24</v>
      </c>
      <c r="AF66" s="106">
        <v>196895.24</v>
      </c>
      <c r="AG66" s="87"/>
      <c r="AH66" s="106">
        <v>0</v>
      </c>
      <c r="AI66" s="106">
        <v>0</v>
      </c>
      <c r="AJ66" s="106">
        <v>0</v>
      </c>
      <c r="AK66" s="106">
        <v>0</v>
      </c>
      <c r="AL66" s="106">
        <v>0</v>
      </c>
      <c r="AM66" s="106">
        <v>0</v>
      </c>
      <c r="AN66" s="106">
        <v>0</v>
      </c>
      <c r="AO66" s="87"/>
      <c r="AP66" s="106">
        <v>0</v>
      </c>
      <c r="AQ66" s="106">
        <v>0</v>
      </c>
      <c r="AR66" s="106">
        <v>0</v>
      </c>
      <c r="AS66" s="106">
        <v>0</v>
      </c>
      <c r="AT66" s="106">
        <v>0</v>
      </c>
      <c r="AU66" s="106">
        <v>0</v>
      </c>
      <c r="AV66" s="106">
        <v>0</v>
      </c>
      <c r="AW66" s="87"/>
      <c r="AX66" s="106">
        <f t="shared" si="3"/>
        <v>0</v>
      </c>
      <c r="AY66" s="106">
        <f t="shared" si="4"/>
        <v>0</v>
      </c>
      <c r="AZ66" s="106">
        <f t="shared" si="5"/>
        <v>0</v>
      </c>
      <c r="BA66" s="106">
        <f t="shared" si="6"/>
        <v>2.3283064365386963E-10</v>
      </c>
      <c r="BB66" s="106">
        <f t="shared" si="7"/>
        <v>0</v>
      </c>
      <c r="BC66" s="106">
        <f t="shared" si="8"/>
        <v>2.3283064365386963E-10</v>
      </c>
      <c r="BD66" s="106">
        <f t="shared" si="9"/>
        <v>2.3283064365386963E-10</v>
      </c>
      <c r="BE66" s="106"/>
      <c r="BF66" s="107"/>
      <c r="BG66" s="107"/>
      <c r="BH66" s="107"/>
      <c r="BI66" s="107"/>
      <c r="BJ66" s="107"/>
      <c r="BK66" s="107"/>
      <c r="BL66" s="108"/>
    </row>
    <row r="67" spans="2:64" s="116" customFormat="1" x14ac:dyDescent="0.5">
      <c r="B67" s="110">
        <v>2013</v>
      </c>
      <c r="C67" s="111">
        <v>8308</v>
      </c>
      <c r="D67" s="110">
        <v>1</v>
      </c>
      <c r="E67" s="110">
        <v>1000</v>
      </c>
      <c r="F67" s="110">
        <v>1200</v>
      </c>
      <c r="G67" s="110">
        <v>121</v>
      </c>
      <c r="H67" s="110"/>
      <c r="I67" s="112" t="s">
        <v>56</v>
      </c>
      <c r="J67" s="113">
        <v>0</v>
      </c>
      <c r="K67" s="113">
        <v>0</v>
      </c>
      <c r="L67" s="113">
        <f t="shared" si="10"/>
        <v>0</v>
      </c>
      <c r="M67" s="113">
        <v>6000000</v>
      </c>
      <c r="N67" s="113">
        <v>0</v>
      </c>
      <c r="O67" s="113">
        <f t="shared" si="2"/>
        <v>6000000</v>
      </c>
      <c r="P67" s="113">
        <f t="shared" si="11"/>
        <v>6000000</v>
      </c>
      <c r="Q67" s="87"/>
      <c r="R67" s="113">
        <v>0</v>
      </c>
      <c r="S67" s="113">
        <v>0</v>
      </c>
      <c r="T67" s="113">
        <v>0</v>
      </c>
      <c r="U67" s="113">
        <v>5803104.7599999998</v>
      </c>
      <c r="V67" s="113">
        <v>0</v>
      </c>
      <c r="W67" s="113">
        <v>5803104.7599999998</v>
      </c>
      <c r="X67" s="113">
        <v>5803104.7599999998</v>
      </c>
      <c r="Y67" s="87"/>
      <c r="Z67" s="113">
        <v>0</v>
      </c>
      <c r="AA67" s="113">
        <v>0</v>
      </c>
      <c r="AB67" s="113">
        <v>0</v>
      </c>
      <c r="AC67" s="113">
        <v>196895.24</v>
      </c>
      <c r="AD67" s="113">
        <v>0</v>
      </c>
      <c r="AE67" s="113">
        <v>196895.24</v>
      </c>
      <c r="AF67" s="113">
        <v>196895.24</v>
      </c>
      <c r="AG67" s="87"/>
      <c r="AH67" s="113">
        <v>0</v>
      </c>
      <c r="AI67" s="113">
        <v>0</v>
      </c>
      <c r="AJ67" s="113">
        <v>0</v>
      </c>
      <c r="AK67" s="113">
        <v>0</v>
      </c>
      <c r="AL67" s="113">
        <v>0</v>
      </c>
      <c r="AM67" s="113">
        <v>0</v>
      </c>
      <c r="AN67" s="113">
        <v>0</v>
      </c>
      <c r="AO67" s="87"/>
      <c r="AP67" s="113">
        <v>0</v>
      </c>
      <c r="AQ67" s="113">
        <v>0</v>
      </c>
      <c r="AR67" s="113">
        <v>0</v>
      </c>
      <c r="AS67" s="113">
        <v>0</v>
      </c>
      <c r="AT67" s="113">
        <v>0</v>
      </c>
      <c r="AU67" s="113">
        <v>0</v>
      </c>
      <c r="AV67" s="113">
        <v>0</v>
      </c>
      <c r="AW67" s="87"/>
      <c r="AX67" s="113">
        <f t="shared" si="3"/>
        <v>0</v>
      </c>
      <c r="AY67" s="113">
        <f t="shared" si="4"/>
        <v>0</v>
      </c>
      <c r="AZ67" s="113">
        <f t="shared" si="5"/>
        <v>0</v>
      </c>
      <c r="BA67" s="113">
        <f t="shared" si="6"/>
        <v>2.3283064365386963E-10</v>
      </c>
      <c r="BB67" s="113">
        <f t="shared" si="7"/>
        <v>0</v>
      </c>
      <c r="BC67" s="113">
        <f t="shared" si="8"/>
        <v>2.3283064365386963E-10</v>
      </c>
      <c r="BD67" s="113">
        <f t="shared" si="9"/>
        <v>2.3283064365386963E-10</v>
      </c>
      <c r="BE67" s="113"/>
      <c r="BF67" s="114"/>
      <c r="BG67" s="114"/>
      <c r="BH67" s="114"/>
      <c r="BI67" s="114"/>
      <c r="BJ67" s="114"/>
      <c r="BK67" s="114"/>
      <c r="BL67" s="115"/>
    </row>
    <row r="68" spans="2:64" s="95" customFormat="1" x14ac:dyDescent="0.5">
      <c r="B68" s="117">
        <v>2013</v>
      </c>
      <c r="C68" s="118">
        <v>8308</v>
      </c>
      <c r="D68" s="117">
        <v>1</v>
      </c>
      <c r="E68" s="117">
        <v>1000</v>
      </c>
      <c r="F68" s="117">
        <v>1200</v>
      </c>
      <c r="G68" s="117">
        <v>121</v>
      </c>
      <c r="H68" s="117">
        <v>12101</v>
      </c>
      <c r="I68" s="119" t="s">
        <v>57</v>
      </c>
      <c r="J68" s="87">
        <v>0</v>
      </c>
      <c r="K68" s="87">
        <v>0</v>
      </c>
      <c r="L68" s="87">
        <f t="shared" si="10"/>
        <v>0</v>
      </c>
      <c r="M68" s="87">
        <v>6000000</v>
      </c>
      <c r="N68" s="87">
        <v>0</v>
      </c>
      <c r="O68" s="87">
        <f t="shared" si="2"/>
        <v>6000000</v>
      </c>
      <c r="P68" s="87">
        <f t="shared" si="11"/>
        <v>6000000</v>
      </c>
      <c r="Q68" s="87"/>
      <c r="R68" s="87">
        <v>0</v>
      </c>
      <c r="S68" s="87">
        <v>0</v>
      </c>
      <c r="T68" s="87">
        <v>0</v>
      </c>
      <c r="U68" s="87">
        <v>5803104.7599999998</v>
      </c>
      <c r="V68" s="87">
        <v>0</v>
      </c>
      <c r="W68" s="87">
        <v>5803104.7599999998</v>
      </c>
      <c r="X68" s="87">
        <v>5803104.7599999998</v>
      </c>
      <c r="Y68" s="87"/>
      <c r="Z68" s="87">
        <v>0</v>
      </c>
      <c r="AA68" s="87">
        <v>0</v>
      </c>
      <c r="AB68" s="87">
        <v>0</v>
      </c>
      <c r="AC68" s="87">
        <v>196895.24</v>
      </c>
      <c r="AD68" s="87">
        <v>0</v>
      </c>
      <c r="AE68" s="87">
        <v>196895.24</v>
      </c>
      <c r="AF68" s="87">
        <v>196895.24</v>
      </c>
      <c r="AG68" s="87"/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7">
        <v>0</v>
      </c>
      <c r="AN68" s="87">
        <v>0</v>
      </c>
      <c r="AO68" s="87"/>
      <c r="AP68" s="87">
        <v>0</v>
      </c>
      <c r="AQ68" s="87">
        <v>0</v>
      </c>
      <c r="AR68" s="87">
        <v>0</v>
      </c>
      <c r="AS68" s="87">
        <v>0</v>
      </c>
      <c r="AT68" s="87">
        <v>0</v>
      </c>
      <c r="AU68" s="87">
        <v>0</v>
      </c>
      <c r="AV68" s="87">
        <v>0</v>
      </c>
      <c r="AW68" s="87"/>
      <c r="AX68" s="120">
        <f>J68-R68-Z68-AH68-AP68</f>
        <v>0</v>
      </c>
      <c r="AY68" s="120">
        <f t="shared" ref="AY68:BB68" si="12">K68-S68-AA68-AI68-AQ68</f>
        <v>0</v>
      </c>
      <c r="AZ68" s="120">
        <f>AX68+AY68</f>
        <v>0</v>
      </c>
      <c r="BA68" s="120">
        <f t="shared" si="12"/>
        <v>2.3283064365386963E-10</v>
      </c>
      <c r="BB68" s="120">
        <f t="shared" si="12"/>
        <v>0</v>
      </c>
      <c r="BC68" s="120">
        <f>BA68+BB68</f>
        <v>2.3283064365386963E-10</v>
      </c>
      <c r="BD68" s="120">
        <f>AZ68+BC68</f>
        <v>2.3283064365386963E-10</v>
      </c>
      <c r="BE68" s="120" t="s">
        <v>58</v>
      </c>
      <c r="BF68" s="87">
        <v>20</v>
      </c>
      <c r="BG68" s="87">
        <v>0</v>
      </c>
      <c r="BH68" s="87">
        <v>20</v>
      </c>
      <c r="BI68" s="87">
        <v>0</v>
      </c>
      <c r="BJ68" s="121">
        <v>0</v>
      </c>
      <c r="BK68" s="121">
        <v>0</v>
      </c>
      <c r="BL68" s="122">
        <v>1.1210100000000001</v>
      </c>
    </row>
    <row r="69" spans="2:64" s="116" customFormat="1" x14ac:dyDescent="0.5">
      <c r="B69" s="96">
        <v>2013</v>
      </c>
      <c r="C69" s="97">
        <v>8308</v>
      </c>
      <c r="D69" s="96">
        <v>1</v>
      </c>
      <c r="E69" s="96">
        <v>3000</v>
      </c>
      <c r="F69" s="96"/>
      <c r="G69" s="96"/>
      <c r="H69" s="96"/>
      <c r="I69" s="98" t="s">
        <v>59</v>
      </c>
      <c r="J69" s="99">
        <v>0</v>
      </c>
      <c r="K69" s="99">
        <v>0</v>
      </c>
      <c r="L69" s="99">
        <f t="shared" si="10"/>
        <v>0</v>
      </c>
      <c r="M69" s="99">
        <v>4832969.88</v>
      </c>
      <c r="N69" s="99">
        <v>0</v>
      </c>
      <c r="O69" s="99">
        <f t="shared" si="2"/>
        <v>4832969.88</v>
      </c>
      <c r="P69" s="99">
        <f t="shared" si="11"/>
        <v>4832969.88</v>
      </c>
      <c r="Q69" s="87"/>
      <c r="R69" s="99">
        <v>0</v>
      </c>
      <c r="S69" s="99">
        <v>0</v>
      </c>
      <c r="T69" s="99">
        <v>0</v>
      </c>
      <c r="U69" s="99">
        <v>4787299.88</v>
      </c>
      <c r="V69" s="99">
        <v>0</v>
      </c>
      <c r="W69" s="99">
        <v>4787299.88</v>
      </c>
      <c r="X69" s="99">
        <v>4787299.88</v>
      </c>
      <c r="Y69" s="87"/>
      <c r="Z69" s="99">
        <v>0</v>
      </c>
      <c r="AA69" s="99">
        <v>0</v>
      </c>
      <c r="AB69" s="99">
        <v>0</v>
      </c>
      <c r="AC69" s="99">
        <v>45670</v>
      </c>
      <c r="AD69" s="99">
        <v>0</v>
      </c>
      <c r="AE69" s="99">
        <v>45670</v>
      </c>
      <c r="AF69" s="99">
        <v>45670</v>
      </c>
      <c r="AG69" s="87"/>
      <c r="AH69" s="99">
        <v>0</v>
      </c>
      <c r="AI69" s="99">
        <v>0</v>
      </c>
      <c r="AJ69" s="99">
        <v>0</v>
      </c>
      <c r="AK69" s="99">
        <v>0</v>
      </c>
      <c r="AL69" s="99">
        <v>0</v>
      </c>
      <c r="AM69" s="99">
        <v>0</v>
      </c>
      <c r="AN69" s="99">
        <v>0</v>
      </c>
      <c r="AO69" s="87"/>
      <c r="AP69" s="99">
        <v>0</v>
      </c>
      <c r="AQ69" s="99">
        <v>0</v>
      </c>
      <c r="AR69" s="99">
        <v>0</v>
      </c>
      <c r="AS69" s="99">
        <v>0</v>
      </c>
      <c r="AT69" s="99">
        <v>0</v>
      </c>
      <c r="AU69" s="99">
        <v>0</v>
      </c>
      <c r="AV69" s="99">
        <v>0</v>
      </c>
      <c r="AW69" s="87"/>
      <c r="AX69" s="99">
        <f t="shared" ref="AX69:AX132" si="13">J69-R69-Z69-AH69-AP69</f>
        <v>0</v>
      </c>
      <c r="AY69" s="99">
        <f t="shared" ref="AY69:AY132" si="14">K69-S69-AA69-AI69-AQ69</f>
        <v>0</v>
      </c>
      <c r="AZ69" s="99">
        <f t="shared" ref="AZ69:AZ132" si="15">AX69+AY69</f>
        <v>0</v>
      </c>
      <c r="BA69" s="99">
        <f t="shared" ref="BA69:BA132" si="16">M69-U69-AC69-AK69-AS69</f>
        <v>0</v>
      </c>
      <c r="BB69" s="99">
        <f t="shared" ref="BB69:BB132" si="17">N69-V69-AD69-AL69-AT69</f>
        <v>0</v>
      </c>
      <c r="BC69" s="99">
        <f t="shared" ref="BC69:BC132" si="18">BA69+BB69</f>
        <v>0</v>
      </c>
      <c r="BD69" s="99">
        <f t="shared" ref="BD69:BD132" si="19">AZ69+BC69</f>
        <v>0</v>
      </c>
      <c r="BE69" s="99"/>
      <c r="BF69" s="100"/>
      <c r="BG69" s="100"/>
      <c r="BH69" s="100"/>
      <c r="BI69" s="100"/>
      <c r="BJ69" s="100"/>
      <c r="BK69" s="100"/>
      <c r="BL69" s="101"/>
    </row>
    <row r="70" spans="2:64" s="95" customFormat="1" x14ac:dyDescent="0.5">
      <c r="B70" s="103">
        <v>2013</v>
      </c>
      <c r="C70" s="104">
        <v>8308</v>
      </c>
      <c r="D70" s="103">
        <v>1</v>
      </c>
      <c r="E70" s="103">
        <v>3000</v>
      </c>
      <c r="F70" s="103">
        <v>3300</v>
      </c>
      <c r="G70" s="103"/>
      <c r="H70" s="103"/>
      <c r="I70" s="105" t="s">
        <v>60</v>
      </c>
      <c r="J70" s="106">
        <v>0</v>
      </c>
      <c r="K70" s="106">
        <v>0</v>
      </c>
      <c r="L70" s="106">
        <f t="shared" si="10"/>
        <v>0</v>
      </c>
      <c r="M70" s="106">
        <v>4832969.88</v>
      </c>
      <c r="N70" s="106">
        <v>0</v>
      </c>
      <c r="O70" s="106">
        <f t="shared" si="2"/>
        <v>4832969.88</v>
      </c>
      <c r="P70" s="106">
        <f t="shared" si="11"/>
        <v>4832969.88</v>
      </c>
      <c r="Q70" s="87"/>
      <c r="R70" s="106">
        <v>0</v>
      </c>
      <c r="S70" s="106">
        <v>0</v>
      </c>
      <c r="T70" s="106">
        <v>0</v>
      </c>
      <c r="U70" s="106">
        <v>4787299.88</v>
      </c>
      <c r="V70" s="106">
        <v>0</v>
      </c>
      <c r="W70" s="106">
        <v>4787299.88</v>
      </c>
      <c r="X70" s="106">
        <v>4787299.88</v>
      </c>
      <c r="Y70" s="87"/>
      <c r="Z70" s="106">
        <v>0</v>
      </c>
      <c r="AA70" s="106">
        <v>0</v>
      </c>
      <c r="AB70" s="106">
        <v>0</v>
      </c>
      <c r="AC70" s="106">
        <v>45670</v>
      </c>
      <c r="AD70" s="106">
        <v>0</v>
      </c>
      <c r="AE70" s="106">
        <v>45670</v>
      </c>
      <c r="AF70" s="106">
        <v>45670</v>
      </c>
      <c r="AG70" s="87"/>
      <c r="AH70" s="106">
        <v>0</v>
      </c>
      <c r="AI70" s="106">
        <v>0</v>
      </c>
      <c r="AJ70" s="106">
        <v>0</v>
      </c>
      <c r="AK70" s="106">
        <v>0</v>
      </c>
      <c r="AL70" s="106">
        <v>0</v>
      </c>
      <c r="AM70" s="106">
        <v>0</v>
      </c>
      <c r="AN70" s="106">
        <v>0</v>
      </c>
      <c r="AO70" s="87"/>
      <c r="AP70" s="106">
        <v>0</v>
      </c>
      <c r="AQ70" s="106">
        <v>0</v>
      </c>
      <c r="AR70" s="106">
        <v>0</v>
      </c>
      <c r="AS70" s="106">
        <v>0</v>
      </c>
      <c r="AT70" s="106">
        <v>0</v>
      </c>
      <c r="AU70" s="106">
        <v>0</v>
      </c>
      <c r="AV70" s="106">
        <v>0</v>
      </c>
      <c r="AW70" s="87"/>
      <c r="AX70" s="106">
        <f t="shared" si="13"/>
        <v>0</v>
      </c>
      <c r="AY70" s="106">
        <f t="shared" si="14"/>
        <v>0</v>
      </c>
      <c r="AZ70" s="106">
        <f t="shared" si="15"/>
        <v>0</v>
      </c>
      <c r="BA70" s="106">
        <f t="shared" si="16"/>
        <v>0</v>
      </c>
      <c r="BB70" s="106">
        <f t="shared" si="17"/>
        <v>0</v>
      </c>
      <c r="BC70" s="106">
        <f t="shared" si="18"/>
        <v>0</v>
      </c>
      <c r="BD70" s="106">
        <f t="shared" si="19"/>
        <v>0</v>
      </c>
      <c r="BE70" s="106"/>
      <c r="BF70" s="107"/>
      <c r="BG70" s="107"/>
      <c r="BH70" s="107"/>
      <c r="BI70" s="107"/>
      <c r="BJ70" s="107"/>
      <c r="BK70" s="107"/>
      <c r="BL70" s="108"/>
    </row>
    <row r="71" spans="2:64" s="109" customFormat="1" x14ac:dyDescent="0.5">
      <c r="B71" s="110">
        <v>2013</v>
      </c>
      <c r="C71" s="111">
        <v>8308</v>
      </c>
      <c r="D71" s="110">
        <v>1</v>
      </c>
      <c r="E71" s="110">
        <v>3000</v>
      </c>
      <c r="F71" s="110">
        <v>3300</v>
      </c>
      <c r="G71" s="110">
        <v>334</v>
      </c>
      <c r="H71" s="110"/>
      <c r="I71" s="112" t="s">
        <v>61</v>
      </c>
      <c r="J71" s="113">
        <v>0</v>
      </c>
      <c r="K71" s="113">
        <v>0</v>
      </c>
      <c r="L71" s="113">
        <f t="shared" si="10"/>
        <v>0</v>
      </c>
      <c r="M71" s="113">
        <v>1091964.76</v>
      </c>
      <c r="N71" s="113">
        <v>0</v>
      </c>
      <c r="O71" s="113">
        <f t="shared" si="2"/>
        <v>1091964.76</v>
      </c>
      <c r="P71" s="113">
        <f t="shared" si="11"/>
        <v>1091964.76</v>
      </c>
      <c r="Q71" s="87"/>
      <c r="R71" s="113">
        <v>0</v>
      </c>
      <c r="S71" s="113">
        <v>0</v>
      </c>
      <c r="T71" s="113">
        <v>0</v>
      </c>
      <c r="U71" s="113">
        <v>1068694.76</v>
      </c>
      <c r="V71" s="113">
        <v>0</v>
      </c>
      <c r="W71" s="113">
        <v>1068694.76</v>
      </c>
      <c r="X71" s="113">
        <v>1068694.76</v>
      </c>
      <c r="Y71" s="87"/>
      <c r="Z71" s="113">
        <v>0</v>
      </c>
      <c r="AA71" s="113">
        <v>0</v>
      </c>
      <c r="AB71" s="113">
        <v>0</v>
      </c>
      <c r="AC71" s="113">
        <v>23270</v>
      </c>
      <c r="AD71" s="113">
        <v>0</v>
      </c>
      <c r="AE71" s="113">
        <v>23270</v>
      </c>
      <c r="AF71" s="113">
        <v>23270</v>
      </c>
      <c r="AG71" s="87"/>
      <c r="AH71" s="113">
        <v>0</v>
      </c>
      <c r="AI71" s="113">
        <v>0</v>
      </c>
      <c r="AJ71" s="113">
        <v>0</v>
      </c>
      <c r="AK71" s="113">
        <v>0</v>
      </c>
      <c r="AL71" s="113">
        <v>0</v>
      </c>
      <c r="AM71" s="113">
        <v>0</v>
      </c>
      <c r="AN71" s="113">
        <v>0</v>
      </c>
      <c r="AO71" s="87"/>
      <c r="AP71" s="113">
        <v>0</v>
      </c>
      <c r="AQ71" s="113">
        <v>0</v>
      </c>
      <c r="AR71" s="113">
        <v>0</v>
      </c>
      <c r="AS71" s="113">
        <v>0</v>
      </c>
      <c r="AT71" s="113">
        <v>0</v>
      </c>
      <c r="AU71" s="113">
        <v>0</v>
      </c>
      <c r="AV71" s="113">
        <v>0</v>
      </c>
      <c r="AW71" s="87"/>
      <c r="AX71" s="113">
        <f t="shared" si="13"/>
        <v>0</v>
      </c>
      <c r="AY71" s="113">
        <f t="shared" si="14"/>
        <v>0</v>
      </c>
      <c r="AZ71" s="113">
        <f t="shared" si="15"/>
        <v>0</v>
      </c>
      <c r="BA71" s="113">
        <f t="shared" si="16"/>
        <v>0</v>
      </c>
      <c r="BB71" s="113">
        <f t="shared" si="17"/>
        <v>0</v>
      </c>
      <c r="BC71" s="113">
        <f t="shared" si="18"/>
        <v>0</v>
      </c>
      <c r="BD71" s="113">
        <f t="shared" si="19"/>
        <v>0</v>
      </c>
      <c r="BE71" s="113"/>
      <c r="BF71" s="114"/>
      <c r="BG71" s="114"/>
      <c r="BH71" s="114"/>
      <c r="BI71" s="114"/>
      <c r="BJ71" s="114"/>
      <c r="BK71" s="114"/>
      <c r="BL71" s="115"/>
    </row>
    <row r="72" spans="2:64" s="116" customFormat="1" x14ac:dyDescent="0.5">
      <c r="B72" s="123">
        <v>2013</v>
      </c>
      <c r="C72" s="124">
        <v>8308</v>
      </c>
      <c r="D72" s="123">
        <v>1</v>
      </c>
      <c r="E72" s="123">
        <v>3000</v>
      </c>
      <c r="F72" s="123">
        <v>3300</v>
      </c>
      <c r="G72" s="123">
        <v>334</v>
      </c>
      <c r="H72" s="123">
        <v>33401</v>
      </c>
      <c r="I72" s="125" t="s">
        <v>62</v>
      </c>
      <c r="J72" s="87">
        <v>0</v>
      </c>
      <c r="K72" s="87">
        <v>0</v>
      </c>
      <c r="L72" s="87">
        <f t="shared" si="10"/>
        <v>0</v>
      </c>
      <c r="M72" s="87">
        <v>1091964.76</v>
      </c>
      <c r="N72" s="87">
        <v>0</v>
      </c>
      <c r="O72" s="87">
        <f t="shared" si="2"/>
        <v>1091964.76</v>
      </c>
      <c r="P72" s="87">
        <f t="shared" si="11"/>
        <v>1091964.76</v>
      </c>
      <c r="Q72" s="87"/>
      <c r="R72" s="87">
        <v>0</v>
      </c>
      <c r="S72" s="87">
        <v>0</v>
      </c>
      <c r="T72" s="87">
        <v>0</v>
      </c>
      <c r="U72" s="87">
        <v>1068694.76</v>
      </c>
      <c r="V72" s="87">
        <v>0</v>
      </c>
      <c r="W72" s="87">
        <v>1068694.76</v>
      </c>
      <c r="X72" s="87">
        <v>1068694.76</v>
      </c>
      <c r="Y72" s="87"/>
      <c r="Z72" s="87">
        <v>0</v>
      </c>
      <c r="AA72" s="87">
        <v>0</v>
      </c>
      <c r="AB72" s="87">
        <v>0</v>
      </c>
      <c r="AC72" s="87">
        <v>23270</v>
      </c>
      <c r="AD72" s="87">
        <v>0</v>
      </c>
      <c r="AE72" s="87">
        <v>23270</v>
      </c>
      <c r="AF72" s="87">
        <v>23270</v>
      </c>
      <c r="AG72" s="87"/>
      <c r="AH72" s="87">
        <v>0</v>
      </c>
      <c r="AI72" s="87">
        <v>0</v>
      </c>
      <c r="AJ72" s="87">
        <v>0</v>
      </c>
      <c r="AK72" s="87">
        <v>0</v>
      </c>
      <c r="AL72" s="87">
        <v>0</v>
      </c>
      <c r="AM72" s="87">
        <v>0</v>
      </c>
      <c r="AN72" s="87">
        <v>0</v>
      </c>
      <c r="AO72" s="87"/>
      <c r="AP72" s="87">
        <v>0</v>
      </c>
      <c r="AQ72" s="87">
        <v>0</v>
      </c>
      <c r="AR72" s="87">
        <v>0</v>
      </c>
      <c r="AS72" s="87">
        <v>0</v>
      </c>
      <c r="AT72" s="87">
        <v>0</v>
      </c>
      <c r="AU72" s="87">
        <v>0</v>
      </c>
      <c r="AV72" s="87">
        <v>0</v>
      </c>
      <c r="AW72" s="87"/>
      <c r="AX72" s="120">
        <f t="shared" si="13"/>
        <v>0</v>
      </c>
      <c r="AY72" s="120">
        <f t="shared" si="14"/>
        <v>0</v>
      </c>
      <c r="AZ72" s="120">
        <f t="shared" si="15"/>
        <v>0</v>
      </c>
      <c r="BA72" s="120">
        <f t="shared" si="16"/>
        <v>0</v>
      </c>
      <c r="BB72" s="120">
        <f t="shared" si="17"/>
        <v>0</v>
      </c>
      <c r="BC72" s="120">
        <f t="shared" si="18"/>
        <v>0</v>
      </c>
      <c r="BD72" s="120">
        <f t="shared" si="19"/>
        <v>0</v>
      </c>
      <c r="BE72" s="87" t="s">
        <v>63</v>
      </c>
      <c r="BF72" s="87">
        <v>8</v>
      </c>
      <c r="BG72" s="87">
        <v>270</v>
      </c>
      <c r="BH72" s="87">
        <v>2</v>
      </c>
      <c r="BI72" s="87">
        <v>0</v>
      </c>
      <c r="BJ72" s="121">
        <v>6</v>
      </c>
      <c r="BK72" s="121">
        <v>0</v>
      </c>
      <c r="BL72" s="126">
        <v>1.3340099999999999</v>
      </c>
    </row>
    <row r="73" spans="2:64" s="109" customFormat="1" x14ac:dyDescent="0.5">
      <c r="B73" s="110">
        <v>2013</v>
      </c>
      <c r="C73" s="111">
        <v>8308</v>
      </c>
      <c r="D73" s="110">
        <v>1</v>
      </c>
      <c r="E73" s="110">
        <v>3000</v>
      </c>
      <c r="F73" s="110">
        <v>3300</v>
      </c>
      <c r="G73" s="110">
        <v>335</v>
      </c>
      <c r="H73" s="110"/>
      <c r="I73" s="112" t="s">
        <v>64</v>
      </c>
      <c r="J73" s="113">
        <v>0</v>
      </c>
      <c r="K73" s="113">
        <v>0</v>
      </c>
      <c r="L73" s="113">
        <f t="shared" si="10"/>
        <v>0</v>
      </c>
      <c r="M73" s="113">
        <v>3741005.12</v>
      </c>
      <c r="N73" s="113">
        <v>0</v>
      </c>
      <c r="O73" s="113">
        <f t="shared" si="2"/>
        <v>3741005.12</v>
      </c>
      <c r="P73" s="113">
        <f t="shared" si="11"/>
        <v>3741005.12</v>
      </c>
      <c r="Q73" s="87"/>
      <c r="R73" s="113">
        <v>0</v>
      </c>
      <c r="S73" s="113">
        <v>0</v>
      </c>
      <c r="T73" s="113">
        <v>0</v>
      </c>
      <c r="U73" s="113">
        <v>3718605.12</v>
      </c>
      <c r="V73" s="113">
        <v>0</v>
      </c>
      <c r="W73" s="113">
        <v>3718605.12</v>
      </c>
      <c r="X73" s="113">
        <v>3718605.12</v>
      </c>
      <c r="Y73" s="87"/>
      <c r="Z73" s="113">
        <v>0</v>
      </c>
      <c r="AA73" s="113">
        <v>0</v>
      </c>
      <c r="AB73" s="113">
        <v>0</v>
      </c>
      <c r="AC73" s="113">
        <v>22400</v>
      </c>
      <c r="AD73" s="113">
        <v>0</v>
      </c>
      <c r="AE73" s="113">
        <v>22400</v>
      </c>
      <c r="AF73" s="113">
        <v>22400</v>
      </c>
      <c r="AG73" s="87"/>
      <c r="AH73" s="113">
        <v>0</v>
      </c>
      <c r="AI73" s="113">
        <v>0</v>
      </c>
      <c r="AJ73" s="113">
        <v>0</v>
      </c>
      <c r="AK73" s="113">
        <v>0</v>
      </c>
      <c r="AL73" s="113">
        <v>0</v>
      </c>
      <c r="AM73" s="113">
        <v>0</v>
      </c>
      <c r="AN73" s="113">
        <v>0</v>
      </c>
      <c r="AO73" s="87"/>
      <c r="AP73" s="113">
        <v>0</v>
      </c>
      <c r="AQ73" s="113">
        <v>0</v>
      </c>
      <c r="AR73" s="113">
        <v>0</v>
      </c>
      <c r="AS73" s="113">
        <v>0</v>
      </c>
      <c r="AT73" s="113">
        <v>0</v>
      </c>
      <c r="AU73" s="113">
        <v>0</v>
      </c>
      <c r="AV73" s="113">
        <v>0</v>
      </c>
      <c r="AW73" s="82"/>
      <c r="AX73" s="113">
        <f t="shared" si="13"/>
        <v>0</v>
      </c>
      <c r="AY73" s="113">
        <f t="shared" si="14"/>
        <v>0</v>
      </c>
      <c r="AZ73" s="113">
        <f t="shared" si="15"/>
        <v>0</v>
      </c>
      <c r="BA73" s="113">
        <f t="shared" si="16"/>
        <v>0</v>
      </c>
      <c r="BB73" s="113">
        <f t="shared" si="17"/>
        <v>0</v>
      </c>
      <c r="BC73" s="113">
        <f t="shared" si="18"/>
        <v>0</v>
      </c>
      <c r="BD73" s="113">
        <f t="shared" si="19"/>
        <v>0</v>
      </c>
      <c r="BE73" s="113"/>
      <c r="BF73" s="114"/>
      <c r="BG73" s="114"/>
      <c r="BH73" s="114"/>
      <c r="BI73" s="114"/>
      <c r="BJ73" s="114"/>
      <c r="BK73" s="114"/>
      <c r="BL73" s="115"/>
    </row>
    <row r="74" spans="2:64" s="116" customFormat="1" x14ac:dyDescent="0.5">
      <c r="B74" s="123">
        <v>2013</v>
      </c>
      <c r="C74" s="124">
        <v>8308</v>
      </c>
      <c r="D74" s="123">
        <v>1</v>
      </c>
      <c r="E74" s="123">
        <v>3000</v>
      </c>
      <c r="F74" s="123">
        <v>3300</v>
      </c>
      <c r="G74" s="123">
        <v>335</v>
      </c>
      <c r="H74" s="123">
        <v>33501</v>
      </c>
      <c r="I74" s="125" t="s">
        <v>65</v>
      </c>
      <c r="J74" s="87">
        <v>0</v>
      </c>
      <c r="K74" s="87">
        <v>0</v>
      </c>
      <c r="L74" s="87">
        <f t="shared" si="10"/>
        <v>0</v>
      </c>
      <c r="M74" s="87">
        <v>3741005.12</v>
      </c>
      <c r="N74" s="87">
        <v>0</v>
      </c>
      <c r="O74" s="87">
        <f t="shared" si="2"/>
        <v>3741005.12</v>
      </c>
      <c r="P74" s="87">
        <f t="shared" si="11"/>
        <v>3741005.12</v>
      </c>
      <c r="Q74" s="87"/>
      <c r="R74" s="87">
        <v>0</v>
      </c>
      <c r="S74" s="87">
        <v>0</v>
      </c>
      <c r="T74" s="87">
        <v>0</v>
      </c>
      <c r="U74" s="87">
        <v>3718605.12</v>
      </c>
      <c r="V74" s="87">
        <v>0</v>
      </c>
      <c r="W74" s="87">
        <v>3718605.12</v>
      </c>
      <c r="X74" s="87">
        <v>3718605.12</v>
      </c>
      <c r="Y74" s="87"/>
      <c r="Z74" s="87">
        <v>0</v>
      </c>
      <c r="AA74" s="87">
        <v>0</v>
      </c>
      <c r="AB74" s="87">
        <v>0</v>
      </c>
      <c r="AC74" s="87">
        <v>22400</v>
      </c>
      <c r="AD74" s="87">
        <v>0</v>
      </c>
      <c r="AE74" s="87">
        <v>22400</v>
      </c>
      <c r="AF74" s="87">
        <v>22400</v>
      </c>
      <c r="AG74" s="87"/>
      <c r="AH74" s="87">
        <v>0</v>
      </c>
      <c r="AI74" s="87">
        <v>0</v>
      </c>
      <c r="AJ74" s="87">
        <v>0</v>
      </c>
      <c r="AK74" s="87">
        <v>0</v>
      </c>
      <c r="AL74" s="87">
        <v>0</v>
      </c>
      <c r="AM74" s="87">
        <v>0</v>
      </c>
      <c r="AN74" s="87">
        <v>0</v>
      </c>
      <c r="AO74" s="87"/>
      <c r="AP74" s="87">
        <v>0</v>
      </c>
      <c r="AQ74" s="87">
        <v>0</v>
      </c>
      <c r="AR74" s="87">
        <v>0</v>
      </c>
      <c r="AS74" s="87">
        <v>0</v>
      </c>
      <c r="AT74" s="87">
        <v>0</v>
      </c>
      <c r="AU74" s="87">
        <v>0</v>
      </c>
      <c r="AV74" s="87">
        <v>0</v>
      </c>
      <c r="AW74" s="87"/>
      <c r="AX74" s="120">
        <f t="shared" si="13"/>
        <v>0</v>
      </c>
      <c r="AY74" s="120">
        <f t="shared" si="14"/>
        <v>0</v>
      </c>
      <c r="AZ74" s="120">
        <f t="shared" si="15"/>
        <v>0</v>
      </c>
      <c r="BA74" s="120">
        <f t="shared" si="16"/>
        <v>0</v>
      </c>
      <c r="BB74" s="120">
        <f t="shared" si="17"/>
        <v>0</v>
      </c>
      <c r="BC74" s="120">
        <f t="shared" si="18"/>
        <v>0</v>
      </c>
      <c r="BD74" s="120">
        <f t="shared" si="19"/>
        <v>0</v>
      </c>
      <c r="BE74" s="87" t="s">
        <v>66</v>
      </c>
      <c r="BF74" s="87">
        <v>11</v>
      </c>
      <c r="BG74" s="87">
        <v>0</v>
      </c>
      <c r="BH74" s="87">
        <v>12</v>
      </c>
      <c r="BI74" s="87">
        <v>0</v>
      </c>
      <c r="BJ74" s="121">
        <v>-1</v>
      </c>
      <c r="BK74" s="121">
        <v>0</v>
      </c>
      <c r="BL74" s="126">
        <v>1.33501</v>
      </c>
    </row>
    <row r="75" spans="2:64" s="116" customFormat="1" x14ac:dyDescent="0.5">
      <c r="B75" s="89">
        <v>2013</v>
      </c>
      <c r="C75" s="90">
        <v>8308</v>
      </c>
      <c r="D75" s="89">
        <v>2</v>
      </c>
      <c r="E75" s="89"/>
      <c r="F75" s="89"/>
      <c r="G75" s="89"/>
      <c r="H75" s="89"/>
      <c r="I75" s="91" t="s">
        <v>27</v>
      </c>
      <c r="J75" s="92">
        <f>J76+J80+J91+J100+J117</f>
        <v>79129054.310000002</v>
      </c>
      <c r="K75" s="92">
        <f>K76+K80+K91+K100+K117</f>
        <v>2656703.75</v>
      </c>
      <c r="L75" s="92">
        <f t="shared" si="10"/>
        <v>81785758.060000002</v>
      </c>
      <c r="M75" s="92">
        <f t="shared" ref="M75:N75" si="20">M76+M80+M91+M100+M117</f>
        <v>12002582.02</v>
      </c>
      <c r="N75" s="92">
        <f t="shared" si="20"/>
        <v>0</v>
      </c>
      <c r="O75" s="92">
        <f t="shared" si="2"/>
        <v>12002582.02</v>
      </c>
      <c r="P75" s="92">
        <f t="shared" si="11"/>
        <v>93788340.079999998</v>
      </c>
      <c r="Q75" s="82"/>
      <c r="R75" s="92">
        <v>76064991.680000007</v>
      </c>
      <c r="S75" s="92">
        <v>2656442.1</v>
      </c>
      <c r="T75" s="92">
        <v>78721433.780000001</v>
      </c>
      <c r="U75" s="92">
        <v>11821470.029999999</v>
      </c>
      <c r="V75" s="92">
        <v>0</v>
      </c>
      <c r="W75" s="92">
        <v>11821470.029999999</v>
      </c>
      <c r="X75" s="92">
        <v>90542903.810000002</v>
      </c>
      <c r="Y75" s="82"/>
      <c r="Z75" s="92">
        <v>0</v>
      </c>
      <c r="AA75" s="92">
        <v>0</v>
      </c>
      <c r="AB75" s="92">
        <v>0</v>
      </c>
      <c r="AC75" s="92">
        <v>181111.99</v>
      </c>
      <c r="AD75" s="92">
        <v>0</v>
      </c>
      <c r="AE75" s="92">
        <v>181111.99</v>
      </c>
      <c r="AF75" s="92">
        <v>309378.63</v>
      </c>
      <c r="AG75" s="82"/>
      <c r="AH75" s="92">
        <v>0</v>
      </c>
      <c r="AI75" s="92">
        <v>0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82"/>
      <c r="AP75" s="92">
        <v>6892.02</v>
      </c>
      <c r="AQ75" s="92">
        <v>261.64999999999998</v>
      </c>
      <c r="AR75" s="92">
        <v>7153.67</v>
      </c>
      <c r="AS75" s="92">
        <v>0</v>
      </c>
      <c r="AT75" s="92">
        <v>0</v>
      </c>
      <c r="AU75" s="92">
        <v>0</v>
      </c>
      <c r="AV75" s="92">
        <v>7153.67</v>
      </c>
      <c r="AW75" s="87"/>
      <c r="AX75" s="92">
        <f t="shared" si="13"/>
        <v>3057170.6099999952</v>
      </c>
      <c r="AY75" s="92">
        <f t="shared" si="14"/>
        <v>-9.3109520094003528E-11</v>
      </c>
      <c r="AZ75" s="92">
        <f t="shared" si="15"/>
        <v>3057170.6099999952</v>
      </c>
      <c r="BA75" s="92">
        <f t="shared" si="16"/>
        <v>2.3283064365386963E-10</v>
      </c>
      <c r="BB75" s="92">
        <f t="shared" si="17"/>
        <v>0</v>
      </c>
      <c r="BC75" s="92">
        <f t="shared" si="18"/>
        <v>2.3283064365386963E-10</v>
      </c>
      <c r="BD75" s="92">
        <f t="shared" si="19"/>
        <v>3057170.6099999957</v>
      </c>
      <c r="BE75" s="92"/>
      <c r="BF75" s="93"/>
      <c r="BG75" s="93"/>
      <c r="BH75" s="93"/>
      <c r="BI75" s="93"/>
      <c r="BJ75" s="93"/>
      <c r="BK75" s="93"/>
      <c r="BL75" s="94"/>
    </row>
    <row r="76" spans="2:64" s="95" customFormat="1" x14ac:dyDescent="0.5">
      <c r="B76" s="96">
        <v>2013</v>
      </c>
      <c r="C76" s="97">
        <v>8308</v>
      </c>
      <c r="D76" s="96">
        <v>2</v>
      </c>
      <c r="E76" s="96">
        <v>1000</v>
      </c>
      <c r="F76" s="96"/>
      <c r="G76" s="96"/>
      <c r="H76" s="96"/>
      <c r="I76" s="98" t="s">
        <v>54</v>
      </c>
      <c r="J76" s="99">
        <v>0</v>
      </c>
      <c r="K76" s="99">
        <v>0</v>
      </c>
      <c r="L76" s="99">
        <f t="shared" si="10"/>
        <v>0</v>
      </c>
      <c r="M76" s="99">
        <v>12002582.02</v>
      </c>
      <c r="N76" s="99">
        <v>0</v>
      </c>
      <c r="O76" s="99">
        <f t="shared" si="2"/>
        <v>12002582.02</v>
      </c>
      <c r="P76" s="99">
        <f t="shared" si="11"/>
        <v>12002582.02</v>
      </c>
      <c r="Q76" s="87"/>
      <c r="R76" s="99">
        <v>0</v>
      </c>
      <c r="S76" s="99">
        <v>0</v>
      </c>
      <c r="T76" s="99">
        <v>0</v>
      </c>
      <c r="U76" s="99">
        <v>11821470.029999999</v>
      </c>
      <c r="V76" s="99">
        <v>0</v>
      </c>
      <c r="W76" s="99">
        <v>11821470.029999999</v>
      </c>
      <c r="X76" s="99">
        <v>11821470.029999999</v>
      </c>
      <c r="Y76" s="87"/>
      <c r="Z76" s="99">
        <v>0</v>
      </c>
      <c r="AA76" s="99">
        <v>0</v>
      </c>
      <c r="AB76" s="99">
        <v>0</v>
      </c>
      <c r="AC76" s="99">
        <v>181111.99</v>
      </c>
      <c r="AD76" s="99">
        <v>0</v>
      </c>
      <c r="AE76" s="99">
        <v>181111.99</v>
      </c>
      <c r="AF76" s="99">
        <v>181111.99</v>
      </c>
      <c r="AG76" s="87"/>
      <c r="AH76" s="99">
        <v>0</v>
      </c>
      <c r="AI76" s="99">
        <v>0</v>
      </c>
      <c r="AJ76" s="99">
        <v>0</v>
      </c>
      <c r="AK76" s="99">
        <v>0</v>
      </c>
      <c r="AL76" s="99">
        <v>0</v>
      </c>
      <c r="AM76" s="99">
        <v>0</v>
      </c>
      <c r="AN76" s="99">
        <v>0</v>
      </c>
      <c r="AO76" s="87"/>
      <c r="AP76" s="99">
        <v>0</v>
      </c>
      <c r="AQ76" s="99">
        <v>0</v>
      </c>
      <c r="AR76" s="99">
        <v>0</v>
      </c>
      <c r="AS76" s="99">
        <v>0</v>
      </c>
      <c r="AT76" s="99">
        <v>0</v>
      </c>
      <c r="AU76" s="99">
        <v>0</v>
      </c>
      <c r="AV76" s="99">
        <v>0</v>
      </c>
      <c r="AW76" s="87"/>
      <c r="AX76" s="99">
        <f t="shared" si="13"/>
        <v>0</v>
      </c>
      <c r="AY76" s="99">
        <f t="shared" si="14"/>
        <v>0</v>
      </c>
      <c r="AZ76" s="99">
        <f t="shared" si="15"/>
        <v>0</v>
      </c>
      <c r="BA76" s="99">
        <f t="shared" si="16"/>
        <v>2.3283064365386963E-10</v>
      </c>
      <c r="BB76" s="99">
        <f t="shared" si="17"/>
        <v>0</v>
      </c>
      <c r="BC76" s="99">
        <f t="shared" si="18"/>
        <v>2.3283064365386963E-10</v>
      </c>
      <c r="BD76" s="99">
        <f t="shared" si="19"/>
        <v>2.3283064365386963E-10</v>
      </c>
      <c r="BE76" s="99"/>
      <c r="BF76" s="100"/>
      <c r="BG76" s="100"/>
      <c r="BH76" s="100"/>
      <c r="BI76" s="100"/>
      <c r="BJ76" s="100"/>
      <c r="BK76" s="100"/>
      <c r="BL76" s="101"/>
    </row>
    <row r="77" spans="2:64" s="95" customFormat="1" x14ac:dyDescent="0.5">
      <c r="B77" s="103">
        <v>2013</v>
      </c>
      <c r="C77" s="104">
        <v>8308</v>
      </c>
      <c r="D77" s="103">
        <v>2</v>
      </c>
      <c r="E77" s="103">
        <v>1000</v>
      </c>
      <c r="F77" s="103">
        <v>1200</v>
      </c>
      <c r="G77" s="103"/>
      <c r="H77" s="103"/>
      <c r="I77" s="105" t="s">
        <v>67</v>
      </c>
      <c r="J77" s="106">
        <v>0</v>
      </c>
      <c r="K77" s="106">
        <v>0</v>
      </c>
      <c r="L77" s="106">
        <f t="shared" si="10"/>
        <v>0</v>
      </c>
      <c r="M77" s="106">
        <v>12002582.02</v>
      </c>
      <c r="N77" s="106">
        <v>0</v>
      </c>
      <c r="O77" s="106">
        <f t="shared" si="2"/>
        <v>12002582.02</v>
      </c>
      <c r="P77" s="106">
        <f t="shared" si="11"/>
        <v>12002582.02</v>
      </c>
      <c r="Q77" s="87"/>
      <c r="R77" s="106">
        <v>0</v>
      </c>
      <c r="S77" s="106">
        <v>0</v>
      </c>
      <c r="T77" s="106">
        <v>0</v>
      </c>
      <c r="U77" s="106">
        <v>11821470.029999999</v>
      </c>
      <c r="V77" s="106">
        <v>0</v>
      </c>
      <c r="W77" s="106">
        <v>11821470.029999999</v>
      </c>
      <c r="X77" s="106">
        <v>11821470.029999999</v>
      </c>
      <c r="Y77" s="87"/>
      <c r="Z77" s="106">
        <v>0</v>
      </c>
      <c r="AA77" s="106">
        <v>0</v>
      </c>
      <c r="AB77" s="106">
        <v>0</v>
      </c>
      <c r="AC77" s="106">
        <v>181111.99</v>
      </c>
      <c r="AD77" s="106">
        <v>0</v>
      </c>
      <c r="AE77" s="106">
        <v>181111.99</v>
      </c>
      <c r="AF77" s="106">
        <v>181111.99</v>
      </c>
      <c r="AG77" s="87"/>
      <c r="AH77" s="106">
        <v>0</v>
      </c>
      <c r="AI77" s="106">
        <v>0</v>
      </c>
      <c r="AJ77" s="106">
        <v>0</v>
      </c>
      <c r="AK77" s="106">
        <v>0</v>
      </c>
      <c r="AL77" s="106">
        <v>0</v>
      </c>
      <c r="AM77" s="106">
        <v>0</v>
      </c>
      <c r="AN77" s="106">
        <v>0</v>
      </c>
      <c r="AO77" s="87"/>
      <c r="AP77" s="106">
        <v>0</v>
      </c>
      <c r="AQ77" s="106">
        <v>0</v>
      </c>
      <c r="AR77" s="106">
        <v>0</v>
      </c>
      <c r="AS77" s="106">
        <v>0</v>
      </c>
      <c r="AT77" s="106">
        <v>0</v>
      </c>
      <c r="AU77" s="106">
        <v>0</v>
      </c>
      <c r="AV77" s="106">
        <v>0</v>
      </c>
      <c r="AW77" s="87"/>
      <c r="AX77" s="106">
        <f t="shared" si="13"/>
        <v>0</v>
      </c>
      <c r="AY77" s="106">
        <f t="shared" si="14"/>
        <v>0</v>
      </c>
      <c r="AZ77" s="106">
        <f t="shared" si="15"/>
        <v>0</v>
      </c>
      <c r="BA77" s="106">
        <f t="shared" si="16"/>
        <v>2.3283064365386963E-10</v>
      </c>
      <c r="BB77" s="106">
        <f t="shared" si="17"/>
        <v>0</v>
      </c>
      <c r="BC77" s="106">
        <f t="shared" si="18"/>
        <v>2.3283064365386963E-10</v>
      </c>
      <c r="BD77" s="106">
        <f t="shared" si="19"/>
        <v>2.3283064365386963E-10</v>
      </c>
      <c r="BE77" s="106"/>
      <c r="BF77" s="107"/>
      <c r="BG77" s="107"/>
      <c r="BH77" s="107"/>
      <c r="BI77" s="107"/>
      <c r="BJ77" s="107"/>
      <c r="BK77" s="107"/>
      <c r="BL77" s="108"/>
    </row>
    <row r="78" spans="2:64" s="95" customFormat="1" x14ac:dyDescent="0.5">
      <c r="B78" s="110">
        <v>2013</v>
      </c>
      <c r="C78" s="111">
        <v>8308</v>
      </c>
      <c r="D78" s="110">
        <v>2</v>
      </c>
      <c r="E78" s="110">
        <v>1000</v>
      </c>
      <c r="F78" s="110">
        <v>1200</v>
      </c>
      <c r="G78" s="110">
        <v>121</v>
      </c>
      <c r="H78" s="110"/>
      <c r="I78" s="112" t="s">
        <v>56</v>
      </c>
      <c r="J78" s="113">
        <v>0</v>
      </c>
      <c r="K78" s="113">
        <v>0</v>
      </c>
      <c r="L78" s="113">
        <f t="shared" si="10"/>
        <v>0</v>
      </c>
      <c r="M78" s="113">
        <v>12002582.02</v>
      </c>
      <c r="N78" s="113">
        <v>0</v>
      </c>
      <c r="O78" s="113">
        <f t="shared" si="2"/>
        <v>12002582.02</v>
      </c>
      <c r="P78" s="113">
        <f t="shared" si="11"/>
        <v>12002582.02</v>
      </c>
      <c r="Q78" s="87"/>
      <c r="R78" s="113">
        <v>0</v>
      </c>
      <c r="S78" s="113">
        <v>0</v>
      </c>
      <c r="T78" s="113">
        <v>0</v>
      </c>
      <c r="U78" s="113">
        <v>11821470.029999999</v>
      </c>
      <c r="V78" s="113">
        <v>0</v>
      </c>
      <c r="W78" s="113">
        <v>11821470.029999999</v>
      </c>
      <c r="X78" s="113">
        <v>11821470.029999999</v>
      </c>
      <c r="Y78" s="87"/>
      <c r="Z78" s="113">
        <v>0</v>
      </c>
      <c r="AA78" s="113">
        <v>0</v>
      </c>
      <c r="AB78" s="113">
        <v>0</v>
      </c>
      <c r="AC78" s="113">
        <v>181111.99</v>
      </c>
      <c r="AD78" s="113">
        <v>0</v>
      </c>
      <c r="AE78" s="113">
        <v>181111.99</v>
      </c>
      <c r="AF78" s="113">
        <v>181111.99</v>
      </c>
      <c r="AG78" s="87"/>
      <c r="AH78" s="113">
        <v>0</v>
      </c>
      <c r="AI78" s="113">
        <v>0</v>
      </c>
      <c r="AJ78" s="113">
        <v>0</v>
      </c>
      <c r="AK78" s="113">
        <v>0</v>
      </c>
      <c r="AL78" s="113">
        <v>0</v>
      </c>
      <c r="AM78" s="113">
        <v>0</v>
      </c>
      <c r="AN78" s="113">
        <v>0</v>
      </c>
      <c r="AO78" s="87"/>
      <c r="AP78" s="113">
        <v>0</v>
      </c>
      <c r="AQ78" s="113">
        <v>0</v>
      </c>
      <c r="AR78" s="113">
        <v>0</v>
      </c>
      <c r="AS78" s="113">
        <v>0</v>
      </c>
      <c r="AT78" s="113">
        <v>0</v>
      </c>
      <c r="AU78" s="113">
        <v>0</v>
      </c>
      <c r="AV78" s="113">
        <v>0</v>
      </c>
      <c r="AW78" s="87"/>
      <c r="AX78" s="113">
        <f t="shared" si="13"/>
        <v>0</v>
      </c>
      <c r="AY78" s="113">
        <f t="shared" si="14"/>
        <v>0</v>
      </c>
      <c r="AZ78" s="113">
        <f t="shared" si="15"/>
        <v>0</v>
      </c>
      <c r="BA78" s="113">
        <f t="shared" si="16"/>
        <v>2.3283064365386963E-10</v>
      </c>
      <c r="BB78" s="113">
        <f t="shared" si="17"/>
        <v>0</v>
      </c>
      <c r="BC78" s="113">
        <f t="shared" si="18"/>
        <v>2.3283064365386963E-10</v>
      </c>
      <c r="BD78" s="113">
        <f t="shared" si="19"/>
        <v>2.3283064365386963E-10</v>
      </c>
      <c r="BE78" s="113"/>
      <c r="BF78" s="114"/>
      <c r="BG78" s="114"/>
      <c r="BH78" s="114"/>
      <c r="BI78" s="114"/>
      <c r="BJ78" s="114"/>
      <c r="BK78" s="114"/>
      <c r="BL78" s="115"/>
    </row>
    <row r="79" spans="2:64" s="116" customFormat="1" x14ac:dyDescent="0.5">
      <c r="B79" s="117">
        <v>2013</v>
      </c>
      <c r="C79" s="118">
        <v>8308</v>
      </c>
      <c r="D79" s="117">
        <v>2</v>
      </c>
      <c r="E79" s="117">
        <v>1000</v>
      </c>
      <c r="F79" s="117">
        <v>1200</v>
      </c>
      <c r="G79" s="117">
        <v>121</v>
      </c>
      <c r="H79" s="117">
        <v>12101</v>
      </c>
      <c r="I79" s="119" t="s">
        <v>57</v>
      </c>
      <c r="J79" s="87">
        <v>0</v>
      </c>
      <c r="K79" s="87">
        <v>0</v>
      </c>
      <c r="L79" s="87">
        <f t="shared" si="10"/>
        <v>0</v>
      </c>
      <c r="M79" s="87">
        <v>12002582.02</v>
      </c>
      <c r="N79" s="87">
        <v>0</v>
      </c>
      <c r="O79" s="87">
        <f t="shared" si="2"/>
        <v>12002582.02</v>
      </c>
      <c r="P79" s="87">
        <f t="shared" si="11"/>
        <v>12002582.02</v>
      </c>
      <c r="Q79" s="87"/>
      <c r="R79" s="87">
        <v>0</v>
      </c>
      <c r="S79" s="87">
        <v>0</v>
      </c>
      <c r="T79" s="87">
        <v>0</v>
      </c>
      <c r="U79" s="87">
        <v>11821470.029999999</v>
      </c>
      <c r="V79" s="87">
        <v>0</v>
      </c>
      <c r="W79" s="87">
        <v>11821470.029999999</v>
      </c>
      <c r="X79" s="87">
        <v>11821470.029999999</v>
      </c>
      <c r="Y79" s="87"/>
      <c r="Z79" s="87">
        <v>0</v>
      </c>
      <c r="AA79" s="87">
        <v>0</v>
      </c>
      <c r="AB79" s="87">
        <v>0</v>
      </c>
      <c r="AC79" s="87">
        <v>181111.99</v>
      </c>
      <c r="AD79" s="87">
        <v>0</v>
      </c>
      <c r="AE79" s="87">
        <v>181111.99</v>
      </c>
      <c r="AF79" s="87">
        <v>181111.99</v>
      </c>
      <c r="AG79" s="87"/>
      <c r="AH79" s="87">
        <v>0</v>
      </c>
      <c r="AI79" s="87">
        <v>0</v>
      </c>
      <c r="AJ79" s="87">
        <v>0</v>
      </c>
      <c r="AK79" s="87">
        <v>0</v>
      </c>
      <c r="AL79" s="87">
        <v>0</v>
      </c>
      <c r="AM79" s="87">
        <v>0</v>
      </c>
      <c r="AN79" s="87">
        <v>0</v>
      </c>
      <c r="AO79" s="87"/>
      <c r="AP79" s="87">
        <v>0</v>
      </c>
      <c r="AQ79" s="87">
        <v>0</v>
      </c>
      <c r="AR79" s="87">
        <v>0</v>
      </c>
      <c r="AS79" s="87">
        <v>0</v>
      </c>
      <c r="AT79" s="87">
        <v>0</v>
      </c>
      <c r="AU79" s="87">
        <v>0</v>
      </c>
      <c r="AV79" s="87">
        <v>0</v>
      </c>
      <c r="AW79" s="87"/>
      <c r="AX79" s="120">
        <f t="shared" si="13"/>
        <v>0</v>
      </c>
      <c r="AY79" s="120">
        <f t="shared" si="14"/>
        <v>0</v>
      </c>
      <c r="AZ79" s="120">
        <f t="shared" si="15"/>
        <v>0</v>
      </c>
      <c r="BA79" s="120">
        <f t="shared" si="16"/>
        <v>2.3283064365386963E-10</v>
      </c>
      <c r="BB79" s="120">
        <f t="shared" si="17"/>
        <v>0</v>
      </c>
      <c r="BC79" s="120">
        <f t="shared" si="18"/>
        <v>2.3283064365386963E-10</v>
      </c>
      <c r="BD79" s="120">
        <f t="shared" si="19"/>
        <v>2.3283064365386963E-10</v>
      </c>
      <c r="BE79" s="120" t="s">
        <v>58</v>
      </c>
      <c r="BF79" s="87">
        <v>35</v>
      </c>
      <c r="BG79" s="87">
        <v>0</v>
      </c>
      <c r="BH79" s="87">
        <v>70</v>
      </c>
      <c r="BI79" s="87">
        <v>0</v>
      </c>
      <c r="BJ79" s="121">
        <v>-35</v>
      </c>
      <c r="BK79" s="121">
        <v>0</v>
      </c>
      <c r="BL79" s="127">
        <v>2.1210100000000001</v>
      </c>
    </row>
    <row r="80" spans="2:64" s="116" customFormat="1" x14ac:dyDescent="0.5">
      <c r="B80" s="96">
        <v>2013</v>
      </c>
      <c r="C80" s="97">
        <v>8308</v>
      </c>
      <c r="D80" s="96">
        <v>2</v>
      </c>
      <c r="E80" s="96">
        <v>2000</v>
      </c>
      <c r="F80" s="96"/>
      <c r="G80" s="96"/>
      <c r="H80" s="96"/>
      <c r="I80" s="98" t="s">
        <v>68</v>
      </c>
      <c r="J80" s="99">
        <v>7169756.2599999998</v>
      </c>
      <c r="K80" s="99">
        <v>0</v>
      </c>
      <c r="L80" s="99">
        <f t="shared" si="10"/>
        <v>7169756.2599999998</v>
      </c>
      <c r="M80" s="99">
        <v>0</v>
      </c>
      <c r="N80" s="99">
        <v>0</v>
      </c>
      <c r="O80" s="99">
        <f t="shared" si="2"/>
        <v>0</v>
      </c>
      <c r="P80" s="99">
        <f t="shared" si="11"/>
        <v>7169756.2599999998</v>
      </c>
      <c r="Q80" s="87"/>
      <c r="R80" s="99">
        <v>6539968.2599999998</v>
      </c>
      <c r="S80" s="99">
        <v>0</v>
      </c>
      <c r="T80" s="99">
        <v>6539968.2599999998</v>
      </c>
      <c r="U80" s="99">
        <v>0</v>
      </c>
      <c r="V80" s="99">
        <v>0</v>
      </c>
      <c r="W80" s="99">
        <v>0</v>
      </c>
      <c r="X80" s="99">
        <v>6539968.2599999998</v>
      </c>
      <c r="Y80" s="87"/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87"/>
      <c r="AH80" s="99">
        <v>0</v>
      </c>
      <c r="AI80" s="99">
        <v>0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87"/>
      <c r="AP80" s="99">
        <v>0</v>
      </c>
      <c r="AQ80" s="99">
        <v>0</v>
      </c>
      <c r="AR80" s="99">
        <v>0</v>
      </c>
      <c r="AS80" s="99">
        <v>0</v>
      </c>
      <c r="AT80" s="99">
        <v>0</v>
      </c>
      <c r="AU80" s="99">
        <v>0</v>
      </c>
      <c r="AV80" s="99">
        <v>0</v>
      </c>
      <c r="AW80" s="87"/>
      <c r="AX80" s="99">
        <f t="shared" si="13"/>
        <v>629788</v>
      </c>
      <c r="AY80" s="99">
        <f t="shared" si="14"/>
        <v>0</v>
      </c>
      <c r="AZ80" s="99">
        <f t="shared" si="15"/>
        <v>629788</v>
      </c>
      <c r="BA80" s="99">
        <f t="shared" si="16"/>
        <v>0</v>
      </c>
      <c r="BB80" s="99">
        <f t="shared" si="17"/>
        <v>0</v>
      </c>
      <c r="BC80" s="99">
        <f t="shared" si="18"/>
        <v>0</v>
      </c>
      <c r="BD80" s="99">
        <f t="shared" si="19"/>
        <v>629788</v>
      </c>
      <c r="BE80" s="99"/>
      <c r="BF80" s="99"/>
      <c r="BG80" s="99"/>
      <c r="BH80" s="99"/>
      <c r="BI80" s="99"/>
      <c r="BJ80" s="99"/>
      <c r="BK80" s="99"/>
      <c r="BL80" s="99"/>
    </row>
    <row r="81" spans="2:64" s="116" customFormat="1" x14ac:dyDescent="0.5">
      <c r="B81" s="103">
        <v>2013</v>
      </c>
      <c r="C81" s="104">
        <v>8308</v>
      </c>
      <c r="D81" s="103">
        <v>2</v>
      </c>
      <c r="E81" s="103">
        <v>2000</v>
      </c>
      <c r="F81" s="103">
        <v>2500</v>
      </c>
      <c r="G81" s="103"/>
      <c r="H81" s="103"/>
      <c r="I81" s="105" t="s">
        <v>69</v>
      </c>
      <c r="J81" s="106">
        <v>7165754.2599999998</v>
      </c>
      <c r="K81" s="106">
        <v>0</v>
      </c>
      <c r="L81" s="106">
        <f t="shared" si="10"/>
        <v>7165754.2599999998</v>
      </c>
      <c r="M81" s="106">
        <v>0</v>
      </c>
      <c r="N81" s="106">
        <v>0</v>
      </c>
      <c r="O81" s="106">
        <f t="shared" si="2"/>
        <v>0</v>
      </c>
      <c r="P81" s="106">
        <f t="shared" si="11"/>
        <v>7165754.2599999998</v>
      </c>
      <c r="Q81" s="87"/>
      <c r="R81" s="106">
        <v>6535966.2699999996</v>
      </c>
      <c r="S81" s="106">
        <v>0</v>
      </c>
      <c r="T81" s="106">
        <v>6535966.2699999996</v>
      </c>
      <c r="U81" s="106">
        <v>0</v>
      </c>
      <c r="V81" s="106">
        <v>0</v>
      </c>
      <c r="W81" s="106">
        <v>0</v>
      </c>
      <c r="X81" s="106">
        <v>6535966.2699999996</v>
      </c>
      <c r="Y81" s="87"/>
      <c r="Z81" s="106">
        <v>0</v>
      </c>
      <c r="AA81" s="106">
        <v>0</v>
      </c>
      <c r="AB81" s="106">
        <v>0</v>
      </c>
      <c r="AC81" s="106">
        <v>0</v>
      </c>
      <c r="AD81" s="106">
        <v>0</v>
      </c>
      <c r="AE81" s="106">
        <v>0</v>
      </c>
      <c r="AF81" s="106">
        <v>0</v>
      </c>
      <c r="AG81" s="87"/>
      <c r="AH81" s="106">
        <v>0</v>
      </c>
      <c r="AI81" s="106">
        <v>0</v>
      </c>
      <c r="AJ81" s="106">
        <v>0</v>
      </c>
      <c r="AK81" s="106">
        <v>0</v>
      </c>
      <c r="AL81" s="106">
        <v>0</v>
      </c>
      <c r="AM81" s="106">
        <v>0</v>
      </c>
      <c r="AN81" s="106">
        <v>0</v>
      </c>
      <c r="AO81" s="87"/>
      <c r="AP81" s="106">
        <v>0</v>
      </c>
      <c r="AQ81" s="106">
        <v>0</v>
      </c>
      <c r="AR81" s="106">
        <v>0</v>
      </c>
      <c r="AS81" s="106">
        <v>0</v>
      </c>
      <c r="AT81" s="106">
        <v>0</v>
      </c>
      <c r="AU81" s="106">
        <v>0</v>
      </c>
      <c r="AV81" s="106">
        <v>0</v>
      </c>
      <c r="AW81" s="87"/>
      <c r="AX81" s="106">
        <f t="shared" si="13"/>
        <v>629787.99000000022</v>
      </c>
      <c r="AY81" s="106">
        <f t="shared" si="14"/>
        <v>0</v>
      </c>
      <c r="AZ81" s="106">
        <f t="shared" si="15"/>
        <v>629787.99000000022</v>
      </c>
      <c r="BA81" s="106">
        <f t="shared" si="16"/>
        <v>0</v>
      </c>
      <c r="BB81" s="106">
        <f t="shared" si="17"/>
        <v>0</v>
      </c>
      <c r="BC81" s="106">
        <f t="shared" si="18"/>
        <v>0</v>
      </c>
      <c r="BD81" s="106">
        <f t="shared" si="19"/>
        <v>629787.99000000022</v>
      </c>
      <c r="BE81" s="106"/>
      <c r="BF81" s="107"/>
      <c r="BG81" s="107"/>
      <c r="BH81" s="107"/>
      <c r="BI81" s="107"/>
      <c r="BJ81" s="107"/>
      <c r="BK81" s="107"/>
      <c r="BL81" s="108"/>
    </row>
    <row r="82" spans="2:64" s="116" customFormat="1" x14ac:dyDescent="0.5">
      <c r="B82" s="110">
        <v>2013</v>
      </c>
      <c r="C82" s="111">
        <v>8308</v>
      </c>
      <c r="D82" s="110">
        <v>2</v>
      </c>
      <c r="E82" s="110">
        <v>2000</v>
      </c>
      <c r="F82" s="110">
        <v>2500</v>
      </c>
      <c r="G82" s="110">
        <v>254</v>
      </c>
      <c r="H82" s="110"/>
      <c r="I82" s="112" t="s">
        <v>70</v>
      </c>
      <c r="J82" s="113">
        <v>485206.66</v>
      </c>
      <c r="K82" s="113">
        <v>0</v>
      </c>
      <c r="L82" s="113">
        <f t="shared" si="10"/>
        <v>485206.66</v>
      </c>
      <c r="M82" s="113">
        <v>0</v>
      </c>
      <c r="N82" s="113">
        <v>0</v>
      </c>
      <c r="O82" s="113">
        <f t="shared" si="2"/>
        <v>0</v>
      </c>
      <c r="P82" s="113">
        <f t="shared" si="11"/>
        <v>485206.66</v>
      </c>
      <c r="Q82" s="87"/>
      <c r="R82" s="113">
        <v>485206.66</v>
      </c>
      <c r="S82" s="113">
        <v>0</v>
      </c>
      <c r="T82" s="113">
        <v>485206.66</v>
      </c>
      <c r="U82" s="113">
        <v>0</v>
      </c>
      <c r="V82" s="113">
        <v>0</v>
      </c>
      <c r="W82" s="113">
        <v>0</v>
      </c>
      <c r="X82" s="113">
        <v>485206.66</v>
      </c>
      <c r="Y82" s="87"/>
      <c r="Z82" s="113">
        <v>0</v>
      </c>
      <c r="AA82" s="113"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87"/>
      <c r="AH82" s="113">
        <v>0</v>
      </c>
      <c r="AI82" s="113">
        <v>0</v>
      </c>
      <c r="AJ82" s="113">
        <v>0</v>
      </c>
      <c r="AK82" s="113">
        <v>0</v>
      </c>
      <c r="AL82" s="113">
        <v>0</v>
      </c>
      <c r="AM82" s="113">
        <v>0</v>
      </c>
      <c r="AN82" s="113">
        <v>0</v>
      </c>
      <c r="AO82" s="87"/>
      <c r="AP82" s="113">
        <v>0</v>
      </c>
      <c r="AQ82" s="113">
        <v>0</v>
      </c>
      <c r="AR82" s="113">
        <v>0</v>
      </c>
      <c r="AS82" s="113">
        <v>0</v>
      </c>
      <c r="AT82" s="113">
        <v>0</v>
      </c>
      <c r="AU82" s="113">
        <v>0</v>
      </c>
      <c r="AV82" s="113">
        <v>0</v>
      </c>
      <c r="AW82" s="87"/>
      <c r="AX82" s="113">
        <f t="shared" si="13"/>
        <v>0</v>
      </c>
      <c r="AY82" s="113">
        <f t="shared" si="14"/>
        <v>0</v>
      </c>
      <c r="AZ82" s="113">
        <f t="shared" si="15"/>
        <v>0</v>
      </c>
      <c r="BA82" s="113">
        <f t="shared" si="16"/>
        <v>0</v>
      </c>
      <c r="BB82" s="113">
        <f t="shared" si="17"/>
        <v>0</v>
      </c>
      <c r="BC82" s="113">
        <f t="shared" si="18"/>
        <v>0</v>
      </c>
      <c r="BD82" s="113">
        <f t="shared" si="19"/>
        <v>0</v>
      </c>
      <c r="BE82" s="113"/>
      <c r="BF82" s="114"/>
      <c r="BG82" s="114"/>
      <c r="BH82" s="114"/>
      <c r="BI82" s="114"/>
      <c r="BJ82" s="114"/>
      <c r="BK82" s="114"/>
      <c r="BL82" s="115"/>
    </row>
    <row r="83" spans="2:64" s="116" customFormat="1" x14ac:dyDescent="0.5">
      <c r="B83" s="117">
        <v>2013</v>
      </c>
      <c r="C83" s="118">
        <v>8308</v>
      </c>
      <c r="D83" s="117">
        <v>2</v>
      </c>
      <c r="E83" s="117">
        <v>2000</v>
      </c>
      <c r="F83" s="117">
        <v>2500</v>
      </c>
      <c r="G83" s="117">
        <v>254</v>
      </c>
      <c r="H83" s="117">
        <v>25401</v>
      </c>
      <c r="I83" s="119" t="s">
        <v>71</v>
      </c>
      <c r="J83" s="87">
        <v>485206.66</v>
      </c>
      <c r="K83" s="87">
        <v>0</v>
      </c>
      <c r="L83" s="87">
        <f t="shared" si="10"/>
        <v>485206.66</v>
      </c>
      <c r="M83" s="87">
        <v>0</v>
      </c>
      <c r="N83" s="87">
        <v>0</v>
      </c>
      <c r="O83" s="87">
        <f t="shared" si="2"/>
        <v>0</v>
      </c>
      <c r="P83" s="87">
        <f t="shared" si="11"/>
        <v>485206.66</v>
      </c>
      <c r="Q83" s="87"/>
      <c r="R83" s="87">
        <v>485206.66</v>
      </c>
      <c r="S83" s="87">
        <v>0</v>
      </c>
      <c r="T83" s="87">
        <v>485206.66</v>
      </c>
      <c r="U83" s="87">
        <v>0</v>
      </c>
      <c r="V83" s="87">
        <v>0</v>
      </c>
      <c r="W83" s="87">
        <v>0</v>
      </c>
      <c r="X83" s="87">
        <v>485206.66</v>
      </c>
      <c r="Y83" s="87"/>
      <c r="Z83" s="87">
        <v>0</v>
      </c>
      <c r="AA83" s="87">
        <v>0</v>
      </c>
      <c r="AB83" s="87">
        <v>0</v>
      </c>
      <c r="AC83" s="87">
        <v>0</v>
      </c>
      <c r="AD83" s="87">
        <v>0</v>
      </c>
      <c r="AE83" s="87">
        <v>0</v>
      </c>
      <c r="AF83" s="87">
        <v>0</v>
      </c>
      <c r="AG83" s="87"/>
      <c r="AH83" s="87">
        <v>0</v>
      </c>
      <c r="AI83" s="87">
        <v>0</v>
      </c>
      <c r="AJ83" s="87">
        <v>0</v>
      </c>
      <c r="AK83" s="87">
        <v>0</v>
      </c>
      <c r="AL83" s="87">
        <v>0</v>
      </c>
      <c r="AM83" s="87">
        <v>0</v>
      </c>
      <c r="AN83" s="87">
        <v>0</v>
      </c>
      <c r="AO83" s="87"/>
      <c r="AP83" s="87">
        <v>0</v>
      </c>
      <c r="AQ83" s="87">
        <v>0</v>
      </c>
      <c r="AR83" s="87">
        <v>0</v>
      </c>
      <c r="AS83" s="87">
        <v>0</v>
      </c>
      <c r="AT83" s="87">
        <v>0</v>
      </c>
      <c r="AU83" s="87">
        <v>0</v>
      </c>
      <c r="AV83" s="87">
        <v>0</v>
      </c>
      <c r="AW83" s="87"/>
      <c r="AX83" s="87">
        <f t="shared" si="13"/>
        <v>0</v>
      </c>
      <c r="AY83" s="120">
        <f t="shared" si="14"/>
        <v>0</v>
      </c>
      <c r="AZ83" s="120">
        <f t="shared" si="15"/>
        <v>0</v>
      </c>
      <c r="BA83" s="120">
        <f t="shared" si="16"/>
        <v>0</v>
      </c>
      <c r="BB83" s="120">
        <f t="shared" si="17"/>
        <v>0</v>
      </c>
      <c r="BC83" s="120">
        <f t="shared" si="18"/>
        <v>0</v>
      </c>
      <c r="BD83" s="120">
        <f t="shared" si="19"/>
        <v>0</v>
      </c>
      <c r="BE83" s="120" t="s">
        <v>72</v>
      </c>
      <c r="BF83" s="87">
        <v>1051</v>
      </c>
      <c r="BG83" s="87">
        <v>0</v>
      </c>
      <c r="BH83" s="87">
        <v>1027</v>
      </c>
      <c r="BI83" s="87">
        <v>0</v>
      </c>
      <c r="BJ83" s="121">
        <v>24</v>
      </c>
      <c r="BK83" s="121">
        <v>0</v>
      </c>
      <c r="BL83" s="127"/>
    </row>
    <row r="84" spans="2:64" s="116" customFormat="1" x14ac:dyDescent="0.5">
      <c r="B84" s="110">
        <v>2013</v>
      </c>
      <c r="C84" s="111">
        <v>8308</v>
      </c>
      <c r="D84" s="110">
        <v>2</v>
      </c>
      <c r="E84" s="110">
        <v>2000</v>
      </c>
      <c r="F84" s="110">
        <v>2500</v>
      </c>
      <c r="G84" s="110">
        <v>255</v>
      </c>
      <c r="H84" s="110"/>
      <c r="I84" s="112" t="s">
        <v>73</v>
      </c>
      <c r="J84" s="113">
        <v>358339.78</v>
      </c>
      <c r="K84" s="113">
        <v>0</v>
      </c>
      <c r="L84" s="113">
        <f t="shared" si="10"/>
        <v>358339.78</v>
      </c>
      <c r="M84" s="113">
        <v>0</v>
      </c>
      <c r="N84" s="113">
        <v>0</v>
      </c>
      <c r="O84" s="113">
        <f t="shared" si="2"/>
        <v>0</v>
      </c>
      <c r="P84" s="113">
        <f t="shared" si="11"/>
        <v>358339.78</v>
      </c>
      <c r="Q84" s="87"/>
      <c r="R84" s="113">
        <v>358339.78</v>
      </c>
      <c r="S84" s="113">
        <v>0</v>
      </c>
      <c r="T84" s="113">
        <v>358339.78</v>
      </c>
      <c r="U84" s="113">
        <v>0</v>
      </c>
      <c r="V84" s="113">
        <v>0</v>
      </c>
      <c r="W84" s="113">
        <v>0</v>
      </c>
      <c r="X84" s="113">
        <v>358339.78</v>
      </c>
      <c r="Y84" s="87"/>
      <c r="Z84" s="113">
        <v>0</v>
      </c>
      <c r="AA84" s="113"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87"/>
      <c r="AH84" s="113">
        <v>0</v>
      </c>
      <c r="AI84" s="113">
        <v>0</v>
      </c>
      <c r="AJ84" s="113">
        <v>0</v>
      </c>
      <c r="AK84" s="113">
        <v>0</v>
      </c>
      <c r="AL84" s="113">
        <v>0</v>
      </c>
      <c r="AM84" s="113">
        <v>0</v>
      </c>
      <c r="AN84" s="113">
        <v>0</v>
      </c>
      <c r="AO84" s="87"/>
      <c r="AP84" s="113">
        <v>0</v>
      </c>
      <c r="AQ84" s="113">
        <v>0</v>
      </c>
      <c r="AR84" s="113">
        <v>0</v>
      </c>
      <c r="AS84" s="113">
        <v>0</v>
      </c>
      <c r="AT84" s="113">
        <v>0</v>
      </c>
      <c r="AU84" s="113">
        <v>0</v>
      </c>
      <c r="AV84" s="113">
        <v>0</v>
      </c>
      <c r="AW84" s="87"/>
      <c r="AX84" s="113">
        <f t="shared" si="13"/>
        <v>0</v>
      </c>
      <c r="AY84" s="113">
        <f t="shared" si="14"/>
        <v>0</v>
      </c>
      <c r="AZ84" s="113">
        <f t="shared" si="15"/>
        <v>0</v>
      </c>
      <c r="BA84" s="113">
        <f t="shared" si="16"/>
        <v>0</v>
      </c>
      <c r="BB84" s="113">
        <f t="shared" si="17"/>
        <v>0</v>
      </c>
      <c r="BC84" s="113">
        <f t="shared" si="18"/>
        <v>0</v>
      </c>
      <c r="BD84" s="113">
        <f t="shared" si="19"/>
        <v>0</v>
      </c>
      <c r="BE84" s="113"/>
      <c r="BF84" s="114"/>
      <c r="BG84" s="114"/>
      <c r="BH84" s="114"/>
      <c r="BI84" s="114"/>
      <c r="BJ84" s="114"/>
      <c r="BK84" s="114"/>
      <c r="BL84" s="115"/>
    </row>
    <row r="85" spans="2:64" s="116" customFormat="1" x14ac:dyDescent="0.5">
      <c r="B85" s="117">
        <v>2013</v>
      </c>
      <c r="C85" s="118">
        <v>8308</v>
      </c>
      <c r="D85" s="117">
        <v>2</v>
      </c>
      <c r="E85" s="117">
        <v>2000</v>
      </c>
      <c r="F85" s="117">
        <v>2500</v>
      </c>
      <c r="G85" s="117">
        <v>255</v>
      </c>
      <c r="H85" s="117">
        <v>25501</v>
      </c>
      <c r="I85" s="119" t="s">
        <v>73</v>
      </c>
      <c r="J85" s="87">
        <v>358339.78</v>
      </c>
      <c r="K85" s="87">
        <v>0</v>
      </c>
      <c r="L85" s="87">
        <f t="shared" si="10"/>
        <v>358339.78</v>
      </c>
      <c r="M85" s="87">
        <v>0</v>
      </c>
      <c r="N85" s="87">
        <v>0</v>
      </c>
      <c r="O85" s="87">
        <f t="shared" si="2"/>
        <v>0</v>
      </c>
      <c r="P85" s="87">
        <f t="shared" si="11"/>
        <v>358339.78</v>
      </c>
      <c r="Q85" s="87"/>
      <c r="R85" s="87">
        <v>358339.78</v>
      </c>
      <c r="S85" s="87">
        <v>0</v>
      </c>
      <c r="T85" s="87">
        <v>358339.78</v>
      </c>
      <c r="U85" s="87">
        <v>0</v>
      </c>
      <c r="V85" s="87">
        <v>0</v>
      </c>
      <c r="W85" s="87">
        <v>0</v>
      </c>
      <c r="X85" s="87">
        <v>358339.78</v>
      </c>
      <c r="Y85" s="87"/>
      <c r="Z85" s="87">
        <v>0</v>
      </c>
      <c r="AA85" s="87">
        <v>0</v>
      </c>
      <c r="AB85" s="87">
        <v>0</v>
      </c>
      <c r="AC85" s="87">
        <v>0</v>
      </c>
      <c r="AD85" s="87">
        <v>0</v>
      </c>
      <c r="AE85" s="87">
        <v>0</v>
      </c>
      <c r="AF85" s="87">
        <v>0</v>
      </c>
      <c r="AG85" s="87"/>
      <c r="AH85" s="87">
        <v>0</v>
      </c>
      <c r="AI85" s="87">
        <v>0</v>
      </c>
      <c r="AJ85" s="87">
        <v>0</v>
      </c>
      <c r="AK85" s="87">
        <v>0</v>
      </c>
      <c r="AL85" s="87">
        <v>0</v>
      </c>
      <c r="AM85" s="87">
        <v>0</v>
      </c>
      <c r="AN85" s="87">
        <v>0</v>
      </c>
      <c r="AO85" s="87"/>
      <c r="AP85" s="87"/>
      <c r="AQ85" s="87"/>
      <c r="AR85" s="87"/>
      <c r="AS85" s="87"/>
      <c r="AT85" s="87"/>
      <c r="AU85" s="87"/>
      <c r="AV85" s="87"/>
      <c r="AW85" s="87"/>
      <c r="AX85" s="120">
        <f t="shared" si="13"/>
        <v>0</v>
      </c>
      <c r="AY85" s="120">
        <f t="shared" si="14"/>
        <v>0</v>
      </c>
      <c r="AZ85" s="120">
        <f t="shared" si="15"/>
        <v>0</v>
      </c>
      <c r="BA85" s="120">
        <f t="shared" si="16"/>
        <v>0</v>
      </c>
      <c r="BB85" s="120">
        <f t="shared" si="17"/>
        <v>0</v>
      </c>
      <c r="BC85" s="120">
        <f t="shared" si="18"/>
        <v>0</v>
      </c>
      <c r="BD85" s="120">
        <f t="shared" si="19"/>
        <v>0</v>
      </c>
      <c r="BE85" s="120" t="s">
        <v>72</v>
      </c>
      <c r="BF85" s="87">
        <v>1195</v>
      </c>
      <c r="BG85" s="87">
        <v>0</v>
      </c>
      <c r="BH85" s="87">
        <v>1203</v>
      </c>
      <c r="BI85" s="87">
        <v>0</v>
      </c>
      <c r="BJ85" s="121">
        <v>-8</v>
      </c>
      <c r="BK85" s="121">
        <v>0</v>
      </c>
      <c r="BL85" s="127"/>
    </row>
    <row r="86" spans="2:64" s="116" customFormat="1" x14ac:dyDescent="0.5">
      <c r="B86" s="110">
        <v>2013</v>
      </c>
      <c r="C86" s="111">
        <v>8308</v>
      </c>
      <c r="D86" s="110">
        <v>2</v>
      </c>
      <c r="E86" s="110">
        <v>2000</v>
      </c>
      <c r="F86" s="110">
        <v>2500</v>
      </c>
      <c r="G86" s="110">
        <v>259</v>
      </c>
      <c r="H86" s="110"/>
      <c r="I86" s="112" t="s">
        <v>74</v>
      </c>
      <c r="J86" s="113">
        <v>6322207.8200000003</v>
      </c>
      <c r="K86" s="113">
        <v>0</v>
      </c>
      <c r="L86" s="113">
        <f t="shared" si="10"/>
        <v>6322207.8200000003</v>
      </c>
      <c r="M86" s="113">
        <v>0</v>
      </c>
      <c r="N86" s="113">
        <v>0</v>
      </c>
      <c r="O86" s="113">
        <f t="shared" si="2"/>
        <v>0</v>
      </c>
      <c r="P86" s="113">
        <f t="shared" si="11"/>
        <v>6322207.8200000003</v>
      </c>
      <c r="Q86" s="87"/>
      <c r="R86" s="113">
        <v>5692419.8300000001</v>
      </c>
      <c r="S86" s="113">
        <v>0</v>
      </c>
      <c r="T86" s="113">
        <v>5692419.8300000001</v>
      </c>
      <c r="U86" s="113">
        <v>0</v>
      </c>
      <c r="V86" s="113">
        <v>0</v>
      </c>
      <c r="W86" s="113">
        <v>0</v>
      </c>
      <c r="X86" s="113">
        <v>5692419.8300000001</v>
      </c>
      <c r="Y86" s="87"/>
      <c r="Z86" s="113">
        <v>0</v>
      </c>
      <c r="AA86" s="113"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87"/>
      <c r="AH86" s="113">
        <v>0</v>
      </c>
      <c r="AI86" s="113">
        <v>0</v>
      </c>
      <c r="AJ86" s="113">
        <v>0</v>
      </c>
      <c r="AK86" s="113">
        <v>0</v>
      </c>
      <c r="AL86" s="113">
        <v>0</v>
      </c>
      <c r="AM86" s="113">
        <v>0</v>
      </c>
      <c r="AN86" s="113">
        <v>0</v>
      </c>
      <c r="AO86" s="87"/>
      <c r="AP86" s="113">
        <v>0</v>
      </c>
      <c r="AQ86" s="113">
        <v>0</v>
      </c>
      <c r="AR86" s="113">
        <v>0</v>
      </c>
      <c r="AS86" s="113">
        <v>0</v>
      </c>
      <c r="AT86" s="113">
        <v>0</v>
      </c>
      <c r="AU86" s="113">
        <v>0</v>
      </c>
      <c r="AV86" s="113">
        <v>0</v>
      </c>
      <c r="AW86" s="87"/>
      <c r="AX86" s="113">
        <f t="shared" si="13"/>
        <v>629787.99000000022</v>
      </c>
      <c r="AY86" s="113">
        <f t="shared" si="14"/>
        <v>0</v>
      </c>
      <c r="AZ86" s="113">
        <f t="shared" si="15"/>
        <v>629787.99000000022</v>
      </c>
      <c r="BA86" s="113">
        <f t="shared" si="16"/>
        <v>0</v>
      </c>
      <c r="BB86" s="113">
        <f t="shared" si="17"/>
        <v>0</v>
      </c>
      <c r="BC86" s="113">
        <f t="shared" si="18"/>
        <v>0</v>
      </c>
      <c r="BD86" s="113">
        <f t="shared" si="19"/>
        <v>629787.99000000022</v>
      </c>
      <c r="BE86" s="113"/>
      <c r="BF86" s="114"/>
      <c r="BG86" s="114"/>
      <c r="BH86" s="114"/>
      <c r="BI86" s="114"/>
      <c r="BJ86" s="114"/>
      <c r="BK86" s="114"/>
      <c r="BL86" s="115"/>
    </row>
    <row r="87" spans="2:64" s="116" customFormat="1" x14ac:dyDescent="0.5">
      <c r="B87" s="117">
        <v>2013</v>
      </c>
      <c r="C87" s="118">
        <v>8308</v>
      </c>
      <c r="D87" s="117">
        <v>2</v>
      </c>
      <c r="E87" s="117">
        <v>2000</v>
      </c>
      <c r="F87" s="117">
        <v>2500</v>
      </c>
      <c r="G87" s="117">
        <v>259</v>
      </c>
      <c r="H87" s="117">
        <v>25901</v>
      </c>
      <c r="I87" s="119" t="s">
        <v>74</v>
      </c>
      <c r="J87" s="87">
        <v>6322207.8200000003</v>
      </c>
      <c r="K87" s="87">
        <v>0</v>
      </c>
      <c r="L87" s="87">
        <f t="shared" si="10"/>
        <v>6322207.8200000003</v>
      </c>
      <c r="M87" s="87">
        <v>0</v>
      </c>
      <c r="N87" s="87">
        <v>0</v>
      </c>
      <c r="O87" s="87">
        <f t="shared" si="2"/>
        <v>0</v>
      </c>
      <c r="P87" s="87">
        <f t="shared" si="11"/>
        <v>6322207.8200000003</v>
      </c>
      <c r="Q87" s="87"/>
      <c r="R87" s="87">
        <v>5692419.8300000001</v>
      </c>
      <c r="S87" s="87">
        <v>0</v>
      </c>
      <c r="T87" s="87">
        <v>5692419.8300000001</v>
      </c>
      <c r="U87" s="87">
        <v>0</v>
      </c>
      <c r="V87" s="87">
        <v>0</v>
      </c>
      <c r="W87" s="87">
        <v>0</v>
      </c>
      <c r="X87" s="87">
        <v>5692419.8300000001</v>
      </c>
      <c r="Y87" s="87"/>
      <c r="Z87" s="87">
        <v>0</v>
      </c>
      <c r="AA87" s="87">
        <v>0</v>
      </c>
      <c r="AB87" s="87">
        <v>0</v>
      </c>
      <c r="AC87" s="87">
        <v>0</v>
      </c>
      <c r="AD87" s="87">
        <v>0</v>
      </c>
      <c r="AE87" s="87">
        <v>0</v>
      </c>
      <c r="AF87" s="87">
        <v>0</v>
      </c>
      <c r="AG87" s="87"/>
      <c r="AH87" s="87">
        <v>0</v>
      </c>
      <c r="AI87" s="87">
        <v>0</v>
      </c>
      <c r="AJ87" s="87">
        <v>0</v>
      </c>
      <c r="AK87" s="87">
        <v>0</v>
      </c>
      <c r="AL87" s="87">
        <v>0</v>
      </c>
      <c r="AM87" s="87">
        <v>0</v>
      </c>
      <c r="AN87" s="87">
        <v>0</v>
      </c>
      <c r="AO87" s="87"/>
      <c r="AP87" s="87">
        <v>0</v>
      </c>
      <c r="AQ87" s="87">
        <v>0</v>
      </c>
      <c r="AR87" s="87">
        <v>0</v>
      </c>
      <c r="AS87" s="87">
        <v>0</v>
      </c>
      <c r="AT87" s="87">
        <v>0</v>
      </c>
      <c r="AU87" s="87">
        <v>0</v>
      </c>
      <c r="AV87" s="87">
        <v>0</v>
      </c>
      <c r="AW87" s="87"/>
      <c r="AX87" s="87">
        <f t="shared" si="13"/>
        <v>629787.99000000022</v>
      </c>
      <c r="AY87" s="120">
        <f t="shared" si="14"/>
        <v>0</v>
      </c>
      <c r="AZ87" s="120">
        <f t="shared" si="15"/>
        <v>629787.99000000022</v>
      </c>
      <c r="BA87" s="120">
        <f t="shared" si="16"/>
        <v>0</v>
      </c>
      <c r="BB87" s="120">
        <f t="shared" si="17"/>
        <v>0</v>
      </c>
      <c r="BC87" s="120">
        <f t="shared" si="18"/>
        <v>0</v>
      </c>
      <c r="BD87" s="120">
        <f t="shared" si="19"/>
        <v>629787.99000000022</v>
      </c>
      <c r="BE87" s="120" t="s">
        <v>72</v>
      </c>
      <c r="BF87" s="87">
        <v>1665</v>
      </c>
      <c r="BG87" s="87">
        <v>0</v>
      </c>
      <c r="BH87" s="87">
        <v>1601</v>
      </c>
      <c r="BI87" s="87">
        <v>0</v>
      </c>
      <c r="BJ87" s="121">
        <v>64</v>
      </c>
      <c r="BK87" s="121">
        <v>0</v>
      </c>
      <c r="BL87" s="127"/>
    </row>
    <row r="88" spans="2:64" s="116" customFormat="1" x14ac:dyDescent="0.5">
      <c r="B88" s="103">
        <v>2013</v>
      </c>
      <c r="C88" s="104">
        <v>8308</v>
      </c>
      <c r="D88" s="103">
        <v>2</v>
      </c>
      <c r="E88" s="103">
        <v>5000</v>
      </c>
      <c r="F88" s="103">
        <v>2700</v>
      </c>
      <c r="G88" s="103"/>
      <c r="H88" s="103"/>
      <c r="I88" s="105" t="s">
        <v>75</v>
      </c>
      <c r="J88" s="106">
        <v>4002</v>
      </c>
      <c r="K88" s="106">
        <v>0</v>
      </c>
      <c r="L88" s="106">
        <f t="shared" si="10"/>
        <v>4002</v>
      </c>
      <c r="M88" s="106">
        <v>0</v>
      </c>
      <c r="N88" s="106">
        <v>0</v>
      </c>
      <c r="O88" s="106">
        <f t="shared" si="2"/>
        <v>0</v>
      </c>
      <c r="P88" s="106">
        <f t="shared" si="11"/>
        <v>4002</v>
      </c>
      <c r="Q88" s="87"/>
      <c r="R88" s="106">
        <v>4001.99</v>
      </c>
      <c r="S88" s="106">
        <v>0</v>
      </c>
      <c r="T88" s="106">
        <v>4001.99</v>
      </c>
      <c r="U88" s="106">
        <v>0</v>
      </c>
      <c r="V88" s="106">
        <v>0</v>
      </c>
      <c r="W88" s="106">
        <v>0</v>
      </c>
      <c r="X88" s="106">
        <v>4001.99</v>
      </c>
      <c r="Y88" s="87"/>
      <c r="Z88" s="106"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06">
        <v>0</v>
      </c>
      <c r="AG88" s="87"/>
      <c r="AH88" s="106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87"/>
      <c r="AP88" s="106">
        <v>0</v>
      </c>
      <c r="AQ88" s="106">
        <v>0</v>
      </c>
      <c r="AR88" s="106">
        <v>0</v>
      </c>
      <c r="AS88" s="106">
        <v>0</v>
      </c>
      <c r="AT88" s="106">
        <v>0</v>
      </c>
      <c r="AU88" s="106">
        <v>0</v>
      </c>
      <c r="AV88" s="106">
        <v>0</v>
      </c>
      <c r="AW88" s="87"/>
      <c r="AX88" s="106">
        <f t="shared" si="13"/>
        <v>1.0000000000218279E-2</v>
      </c>
      <c r="AY88" s="106">
        <f t="shared" si="14"/>
        <v>0</v>
      </c>
      <c r="AZ88" s="106">
        <f t="shared" si="15"/>
        <v>1.0000000000218279E-2</v>
      </c>
      <c r="BA88" s="106">
        <f t="shared" si="16"/>
        <v>0</v>
      </c>
      <c r="BB88" s="106">
        <f t="shared" si="17"/>
        <v>0</v>
      </c>
      <c r="BC88" s="106">
        <f t="shared" si="18"/>
        <v>0</v>
      </c>
      <c r="BD88" s="106">
        <f t="shared" si="19"/>
        <v>1.0000000000218279E-2</v>
      </c>
      <c r="BE88" s="106"/>
      <c r="BF88" s="107"/>
      <c r="BG88" s="107"/>
      <c r="BH88" s="107"/>
      <c r="BI88" s="107"/>
      <c r="BJ88" s="107"/>
      <c r="BK88" s="107"/>
      <c r="BL88" s="108"/>
    </row>
    <row r="89" spans="2:64" s="116" customFormat="1" x14ac:dyDescent="0.5">
      <c r="B89" s="110">
        <v>2013</v>
      </c>
      <c r="C89" s="111">
        <v>8308</v>
      </c>
      <c r="D89" s="110">
        <v>2</v>
      </c>
      <c r="E89" s="110">
        <v>5000</v>
      </c>
      <c r="F89" s="110">
        <v>2700</v>
      </c>
      <c r="G89" s="110">
        <v>271</v>
      </c>
      <c r="H89" s="110"/>
      <c r="I89" s="112" t="s">
        <v>76</v>
      </c>
      <c r="J89" s="113">
        <v>4002</v>
      </c>
      <c r="K89" s="113">
        <v>0</v>
      </c>
      <c r="L89" s="113">
        <f t="shared" si="10"/>
        <v>4002</v>
      </c>
      <c r="M89" s="113">
        <v>0</v>
      </c>
      <c r="N89" s="113">
        <v>0</v>
      </c>
      <c r="O89" s="113">
        <f t="shared" si="2"/>
        <v>0</v>
      </c>
      <c r="P89" s="113">
        <f t="shared" si="11"/>
        <v>4002</v>
      </c>
      <c r="Q89" s="87"/>
      <c r="R89" s="113">
        <v>4001.99</v>
      </c>
      <c r="S89" s="113">
        <v>0</v>
      </c>
      <c r="T89" s="113">
        <v>4001.99</v>
      </c>
      <c r="U89" s="113">
        <v>0</v>
      </c>
      <c r="V89" s="113">
        <v>0</v>
      </c>
      <c r="W89" s="113">
        <v>0</v>
      </c>
      <c r="X89" s="113">
        <v>4001.99</v>
      </c>
      <c r="Y89" s="87"/>
      <c r="Z89" s="113">
        <v>0</v>
      </c>
      <c r="AA89" s="113">
        <v>0</v>
      </c>
      <c r="AB89" s="113">
        <v>0</v>
      </c>
      <c r="AC89" s="113">
        <v>0</v>
      </c>
      <c r="AD89" s="113">
        <v>0</v>
      </c>
      <c r="AE89" s="113">
        <v>0</v>
      </c>
      <c r="AF89" s="113">
        <v>0</v>
      </c>
      <c r="AG89" s="87"/>
      <c r="AH89" s="113">
        <v>0</v>
      </c>
      <c r="AI89" s="113">
        <v>0</v>
      </c>
      <c r="AJ89" s="113">
        <v>0</v>
      </c>
      <c r="AK89" s="113">
        <v>0</v>
      </c>
      <c r="AL89" s="113">
        <v>0</v>
      </c>
      <c r="AM89" s="113">
        <v>0</v>
      </c>
      <c r="AN89" s="113">
        <v>0</v>
      </c>
      <c r="AO89" s="87"/>
      <c r="AP89" s="113">
        <v>0</v>
      </c>
      <c r="AQ89" s="113">
        <v>0</v>
      </c>
      <c r="AR89" s="113">
        <v>0</v>
      </c>
      <c r="AS89" s="113">
        <v>0</v>
      </c>
      <c r="AT89" s="113">
        <v>0</v>
      </c>
      <c r="AU89" s="113">
        <v>0</v>
      </c>
      <c r="AV89" s="113">
        <v>0</v>
      </c>
      <c r="AW89" s="87"/>
      <c r="AX89" s="113">
        <f t="shared" si="13"/>
        <v>1.0000000000218279E-2</v>
      </c>
      <c r="AY89" s="113">
        <f t="shared" si="14"/>
        <v>0</v>
      </c>
      <c r="AZ89" s="113">
        <f t="shared" si="15"/>
        <v>1.0000000000218279E-2</v>
      </c>
      <c r="BA89" s="113">
        <f t="shared" si="16"/>
        <v>0</v>
      </c>
      <c r="BB89" s="113">
        <f t="shared" si="17"/>
        <v>0</v>
      </c>
      <c r="BC89" s="113">
        <f t="shared" si="18"/>
        <v>0</v>
      </c>
      <c r="BD89" s="113">
        <f t="shared" si="19"/>
        <v>1.0000000000218279E-2</v>
      </c>
      <c r="BE89" s="113"/>
      <c r="BF89" s="114"/>
      <c r="BG89" s="114"/>
      <c r="BH89" s="114"/>
      <c r="BI89" s="114"/>
      <c r="BJ89" s="114"/>
      <c r="BK89" s="114"/>
      <c r="BL89" s="115"/>
    </row>
    <row r="90" spans="2:64" s="116" customFormat="1" x14ac:dyDescent="0.5">
      <c r="B90" s="117">
        <v>2013</v>
      </c>
      <c r="C90" s="118">
        <v>8308</v>
      </c>
      <c r="D90" s="117">
        <v>2</v>
      </c>
      <c r="E90" s="117">
        <v>5000</v>
      </c>
      <c r="F90" s="117">
        <v>2700</v>
      </c>
      <c r="G90" s="117">
        <v>271</v>
      </c>
      <c r="H90" s="117">
        <v>27101</v>
      </c>
      <c r="I90" s="119" t="s">
        <v>76</v>
      </c>
      <c r="J90" s="87">
        <v>4002</v>
      </c>
      <c r="K90" s="87">
        <v>0</v>
      </c>
      <c r="L90" s="87">
        <f t="shared" si="10"/>
        <v>4002</v>
      </c>
      <c r="M90" s="87">
        <v>0</v>
      </c>
      <c r="N90" s="87">
        <v>0</v>
      </c>
      <c r="O90" s="87">
        <f t="shared" si="2"/>
        <v>0</v>
      </c>
      <c r="P90" s="87">
        <f t="shared" si="11"/>
        <v>4002</v>
      </c>
      <c r="Q90" s="87"/>
      <c r="R90" s="87">
        <v>4001.99</v>
      </c>
      <c r="S90" s="87">
        <v>0</v>
      </c>
      <c r="T90" s="87">
        <v>4001.99</v>
      </c>
      <c r="U90" s="87">
        <v>0</v>
      </c>
      <c r="V90" s="87">
        <v>0</v>
      </c>
      <c r="W90" s="87">
        <v>0</v>
      </c>
      <c r="X90" s="87">
        <v>4001.99</v>
      </c>
      <c r="Y90" s="87"/>
      <c r="Z90" s="87">
        <v>0</v>
      </c>
      <c r="AA90" s="87">
        <v>0</v>
      </c>
      <c r="AB90" s="87">
        <v>0</v>
      </c>
      <c r="AC90" s="87">
        <v>0</v>
      </c>
      <c r="AD90" s="87">
        <v>0</v>
      </c>
      <c r="AE90" s="87">
        <v>0</v>
      </c>
      <c r="AF90" s="87">
        <v>0</v>
      </c>
      <c r="AG90" s="87"/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/>
      <c r="AP90" s="87">
        <v>0</v>
      </c>
      <c r="AQ90" s="87">
        <v>0</v>
      </c>
      <c r="AR90" s="87">
        <v>0</v>
      </c>
      <c r="AS90" s="87">
        <v>0</v>
      </c>
      <c r="AT90" s="87">
        <v>0</v>
      </c>
      <c r="AU90" s="87">
        <v>0</v>
      </c>
      <c r="AV90" s="87">
        <v>0</v>
      </c>
      <c r="AW90" s="87"/>
      <c r="AX90" s="120">
        <f t="shared" si="13"/>
        <v>1.0000000000218279E-2</v>
      </c>
      <c r="AY90" s="120">
        <f t="shared" si="14"/>
        <v>0</v>
      </c>
      <c r="AZ90" s="120">
        <f t="shared" si="15"/>
        <v>1.0000000000218279E-2</v>
      </c>
      <c r="BA90" s="120">
        <f t="shared" si="16"/>
        <v>0</v>
      </c>
      <c r="BB90" s="120">
        <f t="shared" si="17"/>
        <v>0</v>
      </c>
      <c r="BC90" s="120">
        <f t="shared" si="18"/>
        <v>0</v>
      </c>
      <c r="BD90" s="120">
        <f t="shared" si="19"/>
        <v>1.0000000000218279E-2</v>
      </c>
      <c r="BE90" s="120" t="s">
        <v>191</v>
      </c>
      <c r="BF90" s="87">
        <v>10</v>
      </c>
      <c r="BG90" s="87">
        <v>0</v>
      </c>
      <c r="BH90" s="87">
        <v>10</v>
      </c>
      <c r="BI90" s="87">
        <v>0</v>
      </c>
      <c r="BJ90" s="121">
        <v>0</v>
      </c>
      <c r="BK90" s="121">
        <v>0</v>
      </c>
      <c r="BL90" s="127"/>
    </row>
    <row r="91" spans="2:64" s="95" customFormat="1" x14ac:dyDescent="0.5">
      <c r="B91" s="96">
        <v>2013</v>
      </c>
      <c r="C91" s="97">
        <v>8308</v>
      </c>
      <c r="D91" s="96">
        <v>2</v>
      </c>
      <c r="E91" s="96">
        <v>3000</v>
      </c>
      <c r="F91" s="96"/>
      <c r="G91" s="96"/>
      <c r="H91" s="96"/>
      <c r="I91" s="98" t="s">
        <v>59</v>
      </c>
      <c r="J91" s="99">
        <v>5176180.91</v>
      </c>
      <c r="K91" s="99">
        <v>2656703.75</v>
      </c>
      <c r="L91" s="99">
        <f t="shared" si="10"/>
        <v>7832884.6600000001</v>
      </c>
      <c r="M91" s="99">
        <v>0</v>
      </c>
      <c r="N91" s="99">
        <v>0</v>
      </c>
      <c r="O91" s="99">
        <f t="shared" si="2"/>
        <v>0</v>
      </c>
      <c r="P91" s="99">
        <f t="shared" si="11"/>
        <v>7832884.6600000001</v>
      </c>
      <c r="Q91" s="87"/>
      <c r="R91" s="99">
        <v>4412280.8899999997</v>
      </c>
      <c r="S91" s="99">
        <v>2656442.1</v>
      </c>
      <c r="T91" s="99">
        <v>7068722.9900000002</v>
      </c>
      <c r="U91" s="99">
        <v>0</v>
      </c>
      <c r="V91" s="99">
        <v>0</v>
      </c>
      <c r="W91" s="99">
        <v>0</v>
      </c>
      <c r="X91" s="99">
        <v>7068722.9900000002</v>
      </c>
      <c r="Y91" s="87"/>
      <c r="Z91" s="99">
        <v>0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87"/>
      <c r="AH91" s="99">
        <v>0</v>
      </c>
      <c r="AI91" s="99">
        <v>0</v>
      </c>
      <c r="AJ91" s="99">
        <v>0</v>
      </c>
      <c r="AK91" s="99">
        <v>0</v>
      </c>
      <c r="AL91" s="99">
        <v>0</v>
      </c>
      <c r="AM91" s="99">
        <v>0</v>
      </c>
      <c r="AN91" s="99">
        <v>0</v>
      </c>
      <c r="AO91" s="87"/>
      <c r="AP91" s="99">
        <v>6892.02</v>
      </c>
      <c r="AQ91" s="99">
        <v>261.64999999999998</v>
      </c>
      <c r="AR91" s="99">
        <v>7153.67</v>
      </c>
      <c r="AS91" s="99">
        <v>0</v>
      </c>
      <c r="AT91" s="99">
        <v>0</v>
      </c>
      <c r="AU91" s="99">
        <v>0</v>
      </c>
      <c r="AV91" s="99">
        <v>7153.67</v>
      </c>
      <c r="AW91" s="87"/>
      <c r="AX91" s="99">
        <f t="shared" si="13"/>
        <v>757008.00000000047</v>
      </c>
      <c r="AY91" s="99">
        <f t="shared" si="14"/>
        <v>-9.3109520094003528E-11</v>
      </c>
      <c r="AZ91" s="99">
        <f t="shared" si="15"/>
        <v>757008.00000000035</v>
      </c>
      <c r="BA91" s="99">
        <f t="shared" si="16"/>
        <v>0</v>
      </c>
      <c r="BB91" s="99">
        <f t="shared" si="17"/>
        <v>0</v>
      </c>
      <c r="BC91" s="99">
        <f t="shared" si="18"/>
        <v>0</v>
      </c>
      <c r="BD91" s="99">
        <f t="shared" si="19"/>
        <v>757008.00000000035</v>
      </c>
      <c r="BE91" s="99"/>
      <c r="BF91" s="100"/>
      <c r="BG91" s="100"/>
      <c r="BH91" s="100"/>
      <c r="BI91" s="100"/>
      <c r="BJ91" s="100"/>
      <c r="BK91" s="100"/>
      <c r="BL91" s="101"/>
    </row>
    <row r="92" spans="2:64" s="95" customFormat="1" x14ac:dyDescent="0.5">
      <c r="B92" s="103">
        <v>2013</v>
      </c>
      <c r="C92" s="104">
        <v>8308</v>
      </c>
      <c r="D92" s="103">
        <v>2</v>
      </c>
      <c r="E92" s="103">
        <v>3000</v>
      </c>
      <c r="F92" s="103">
        <v>3300</v>
      </c>
      <c r="G92" s="103"/>
      <c r="H92" s="103"/>
      <c r="I92" s="105" t="s">
        <v>60</v>
      </c>
      <c r="J92" s="106">
        <v>4721108.91</v>
      </c>
      <c r="K92" s="106">
        <v>2656703.75</v>
      </c>
      <c r="L92" s="106">
        <f t="shared" si="10"/>
        <v>7377812.6600000001</v>
      </c>
      <c r="M92" s="106">
        <v>0</v>
      </c>
      <c r="N92" s="106">
        <v>0</v>
      </c>
      <c r="O92" s="106">
        <f t="shared" si="2"/>
        <v>0</v>
      </c>
      <c r="P92" s="106">
        <f t="shared" si="11"/>
        <v>7377812.6600000001</v>
      </c>
      <c r="Q92" s="87"/>
      <c r="R92" s="106">
        <v>4412280.8899999997</v>
      </c>
      <c r="S92" s="106">
        <v>2656442.1</v>
      </c>
      <c r="T92" s="106">
        <v>7068722.9900000002</v>
      </c>
      <c r="U92" s="106">
        <v>0</v>
      </c>
      <c r="V92" s="106">
        <v>0</v>
      </c>
      <c r="W92" s="106">
        <v>0</v>
      </c>
      <c r="X92" s="106">
        <v>7068722.9900000002</v>
      </c>
      <c r="Y92" s="87"/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87"/>
      <c r="AH92" s="106">
        <v>0</v>
      </c>
      <c r="AI92" s="106">
        <v>0</v>
      </c>
      <c r="AJ92" s="106">
        <v>0</v>
      </c>
      <c r="AK92" s="106">
        <v>0</v>
      </c>
      <c r="AL92" s="106">
        <v>0</v>
      </c>
      <c r="AM92" s="106">
        <v>0</v>
      </c>
      <c r="AN92" s="106">
        <v>0</v>
      </c>
      <c r="AO92" s="87"/>
      <c r="AP92" s="106">
        <v>6892.02</v>
      </c>
      <c r="AQ92" s="106">
        <v>261.64999999999998</v>
      </c>
      <c r="AR92" s="106">
        <v>7153.67</v>
      </c>
      <c r="AS92" s="106">
        <v>0</v>
      </c>
      <c r="AT92" s="106">
        <v>0</v>
      </c>
      <c r="AU92" s="106">
        <v>0</v>
      </c>
      <c r="AV92" s="106">
        <v>7153.67</v>
      </c>
      <c r="AW92" s="87"/>
      <c r="AX92" s="106">
        <f t="shared" si="13"/>
        <v>301936.00000000047</v>
      </c>
      <c r="AY92" s="106">
        <f t="shared" si="14"/>
        <v>-9.3109520094003528E-11</v>
      </c>
      <c r="AZ92" s="106">
        <f t="shared" si="15"/>
        <v>301936.00000000035</v>
      </c>
      <c r="BA92" s="106">
        <f t="shared" si="16"/>
        <v>0</v>
      </c>
      <c r="BB92" s="106">
        <f t="shared" si="17"/>
        <v>0</v>
      </c>
      <c r="BC92" s="106">
        <f t="shared" si="18"/>
        <v>0</v>
      </c>
      <c r="BD92" s="106">
        <f t="shared" si="19"/>
        <v>301936.00000000035</v>
      </c>
      <c r="BE92" s="106"/>
      <c r="BF92" s="107"/>
      <c r="BG92" s="107"/>
      <c r="BH92" s="107"/>
      <c r="BI92" s="107"/>
      <c r="BJ92" s="107"/>
      <c r="BK92" s="107"/>
      <c r="BL92" s="108"/>
    </row>
    <row r="93" spans="2:64" s="95" customFormat="1" x14ac:dyDescent="0.5">
      <c r="B93" s="110">
        <v>2013</v>
      </c>
      <c r="C93" s="111">
        <v>8300</v>
      </c>
      <c r="D93" s="110">
        <v>2</v>
      </c>
      <c r="E93" s="110">
        <v>3000</v>
      </c>
      <c r="F93" s="110">
        <v>3300</v>
      </c>
      <c r="G93" s="110">
        <v>334</v>
      </c>
      <c r="H93" s="110"/>
      <c r="I93" s="112" t="s">
        <v>61</v>
      </c>
      <c r="J93" s="113">
        <v>301936</v>
      </c>
      <c r="K93" s="113">
        <v>0</v>
      </c>
      <c r="L93" s="113">
        <f t="shared" si="10"/>
        <v>301936</v>
      </c>
      <c r="M93" s="113">
        <v>0</v>
      </c>
      <c r="N93" s="113">
        <v>0</v>
      </c>
      <c r="O93" s="113">
        <f t="shared" si="2"/>
        <v>0</v>
      </c>
      <c r="P93" s="113">
        <f t="shared" si="11"/>
        <v>301936</v>
      </c>
      <c r="Q93" s="112"/>
      <c r="R93" s="113">
        <v>0</v>
      </c>
      <c r="S93" s="113">
        <v>0</v>
      </c>
      <c r="T93" s="113">
        <v>0</v>
      </c>
      <c r="U93" s="113">
        <v>0</v>
      </c>
      <c r="V93" s="113">
        <v>0</v>
      </c>
      <c r="W93" s="113">
        <v>0</v>
      </c>
      <c r="X93" s="113">
        <v>0</v>
      </c>
      <c r="Y93" s="112"/>
      <c r="Z93" s="113">
        <v>0</v>
      </c>
      <c r="AA93" s="113">
        <v>0</v>
      </c>
      <c r="AB93" s="113">
        <v>0</v>
      </c>
      <c r="AC93" s="113">
        <v>0</v>
      </c>
      <c r="AD93" s="113">
        <v>0</v>
      </c>
      <c r="AE93" s="113">
        <v>0</v>
      </c>
      <c r="AF93" s="113">
        <v>0</v>
      </c>
      <c r="AG93" s="112"/>
      <c r="AH93" s="113">
        <v>0</v>
      </c>
      <c r="AI93" s="113">
        <v>0</v>
      </c>
      <c r="AJ93" s="113">
        <v>0</v>
      </c>
      <c r="AK93" s="113">
        <v>0</v>
      </c>
      <c r="AL93" s="113">
        <v>0</v>
      </c>
      <c r="AM93" s="113">
        <v>0</v>
      </c>
      <c r="AN93" s="113">
        <v>0</v>
      </c>
      <c r="AO93" s="112"/>
      <c r="AP93" s="113">
        <v>0</v>
      </c>
      <c r="AQ93" s="113">
        <v>0</v>
      </c>
      <c r="AR93" s="113">
        <v>0</v>
      </c>
      <c r="AS93" s="113">
        <v>0</v>
      </c>
      <c r="AT93" s="113">
        <v>0</v>
      </c>
      <c r="AU93" s="113">
        <v>0</v>
      </c>
      <c r="AV93" s="113">
        <v>0</v>
      </c>
      <c r="AW93" s="112"/>
      <c r="AX93" s="113">
        <f t="shared" si="13"/>
        <v>301936</v>
      </c>
      <c r="AY93" s="113">
        <f t="shared" si="14"/>
        <v>0</v>
      </c>
      <c r="AZ93" s="113">
        <f t="shared" si="15"/>
        <v>301936</v>
      </c>
      <c r="BA93" s="113">
        <f t="shared" si="16"/>
        <v>0</v>
      </c>
      <c r="BB93" s="113">
        <f t="shared" si="17"/>
        <v>0</v>
      </c>
      <c r="BC93" s="113">
        <f t="shared" si="18"/>
        <v>0</v>
      </c>
      <c r="BD93" s="113">
        <f t="shared" si="19"/>
        <v>301936</v>
      </c>
      <c r="BE93" s="112"/>
      <c r="BF93" s="112"/>
      <c r="BG93" s="112"/>
      <c r="BH93" s="112"/>
      <c r="BI93" s="112"/>
      <c r="BJ93" s="112"/>
      <c r="BK93" s="112"/>
      <c r="BL93" s="112"/>
    </row>
    <row r="94" spans="2:64" s="109" customFormat="1" x14ac:dyDescent="0.5">
      <c r="B94" s="117">
        <v>2013</v>
      </c>
      <c r="C94" s="118">
        <v>8308</v>
      </c>
      <c r="D94" s="117">
        <v>2</v>
      </c>
      <c r="E94" s="117">
        <v>3000</v>
      </c>
      <c r="F94" s="117">
        <v>3300</v>
      </c>
      <c r="G94" s="117">
        <v>334</v>
      </c>
      <c r="H94" s="117">
        <v>33401</v>
      </c>
      <c r="I94" s="119" t="s">
        <v>77</v>
      </c>
      <c r="J94" s="87">
        <v>301936</v>
      </c>
      <c r="K94" s="87">
        <v>0</v>
      </c>
      <c r="L94" s="87">
        <f t="shared" si="10"/>
        <v>301936</v>
      </c>
      <c r="M94" s="87">
        <v>0</v>
      </c>
      <c r="N94" s="87">
        <v>0</v>
      </c>
      <c r="O94" s="87">
        <f t="shared" si="2"/>
        <v>0</v>
      </c>
      <c r="P94" s="87">
        <f t="shared" si="11"/>
        <v>301936</v>
      </c>
      <c r="Q94" s="87"/>
      <c r="R94" s="87">
        <v>0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/>
      <c r="Z94" s="87">
        <v>0</v>
      </c>
      <c r="AA94" s="87">
        <v>0</v>
      </c>
      <c r="AB94" s="87">
        <v>0</v>
      </c>
      <c r="AC94" s="87">
        <v>0</v>
      </c>
      <c r="AD94" s="87">
        <v>0</v>
      </c>
      <c r="AE94" s="87">
        <v>0</v>
      </c>
      <c r="AF94" s="87">
        <v>0</v>
      </c>
      <c r="AG94" s="87"/>
      <c r="AH94" s="87">
        <v>0</v>
      </c>
      <c r="AI94" s="87">
        <v>0</v>
      </c>
      <c r="AJ94" s="87">
        <v>0</v>
      </c>
      <c r="AK94" s="87">
        <v>0</v>
      </c>
      <c r="AL94" s="87">
        <v>0</v>
      </c>
      <c r="AM94" s="87">
        <v>0</v>
      </c>
      <c r="AN94" s="87">
        <v>0</v>
      </c>
      <c r="AO94" s="87"/>
      <c r="AP94" s="87">
        <v>0</v>
      </c>
      <c r="AQ94" s="87">
        <v>0</v>
      </c>
      <c r="AR94" s="87">
        <v>0</v>
      </c>
      <c r="AS94" s="87">
        <v>0</v>
      </c>
      <c r="AT94" s="87">
        <v>0</v>
      </c>
      <c r="AU94" s="87">
        <v>0</v>
      </c>
      <c r="AV94" s="87">
        <v>0</v>
      </c>
      <c r="AW94" s="87"/>
      <c r="AX94" s="87">
        <f t="shared" si="13"/>
        <v>301936</v>
      </c>
      <c r="AY94" s="87">
        <f t="shared" si="14"/>
        <v>0</v>
      </c>
      <c r="AZ94" s="87">
        <f t="shared" si="15"/>
        <v>301936</v>
      </c>
      <c r="BA94" s="87">
        <f t="shared" si="16"/>
        <v>0</v>
      </c>
      <c r="BB94" s="87">
        <f t="shared" si="17"/>
        <v>0</v>
      </c>
      <c r="BC94" s="87">
        <f t="shared" si="18"/>
        <v>0</v>
      </c>
      <c r="BD94" s="87">
        <f t="shared" si="19"/>
        <v>301936</v>
      </c>
      <c r="BE94" s="120" t="s">
        <v>192</v>
      </c>
      <c r="BF94" s="87">
        <v>2</v>
      </c>
      <c r="BG94" s="87">
        <v>0</v>
      </c>
      <c r="BH94" s="87">
        <v>0</v>
      </c>
      <c r="BI94" s="87">
        <v>0</v>
      </c>
      <c r="BJ94" s="87">
        <v>2</v>
      </c>
      <c r="BK94" s="87">
        <v>0</v>
      </c>
      <c r="BL94" s="87"/>
    </row>
    <row r="95" spans="2:64" s="95" customFormat="1" x14ac:dyDescent="0.5">
      <c r="B95" s="110">
        <v>2013</v>
      </c>
      <c r="C95" s="111">
        <v>8300</v>
      </c>
      <c r="D95" s="110">
        <v>2</v>
      </c>
      <c r="E95" s="110">
        <v>3000</v>
      </c>
      <c r="F95" s="110">
        <v>3300</v>
      </c>
      <c r="G95" s="110">
        <v>339</v>
      </c>
      <c r="H95" s="110"/>
      <c r="I95" s="112" t="s">
        <v>78</v>
      </c>
      <c r="J95" s="113">
        <v>4419172.91</v>
      </c>
      <c r="K95" s="113">
        <v>2656703.75</v>
      </c>
      <c r="L95" s="113">
        <f t="shared" si="10"/>
        <v>7075876.6600000001</v>
      </c>
      <c r="M95" s="113">
        <v>0</v>
      </c>
      <c r="N95" s="113">
        <v>0</v>
      </c>
      <c r="O95" s="113">
        <f t="shared" si="2"/>
        <v>0</v>
      </c>
      <c r="P95" s="113">
        <f t="shared" si="11"/>
        <v>7075876.6600000001</v>
      </c>
      <c r="Q95" s="87"/>
      <c r="R95" s="113">
        <v>4412280.8899999997</v>
      </c>
      <c r="S95" s="113">
        <v>2656442.1</v>
      </c>
      <c r="T95" s="113">
        <v>7068722.9900000002</v>
      </c>
      <c r="U95" s="113">
        <v>0</v>
      </c>
      <c r="V95" s="113">
        <v>0</v>
      </c>
      <c r="W95" s="113">
        <v>0</v>
      </c>
      <c r="X95" s="113">
        <v>7068722.9900000002</v>
      </c>
      <c r="Y95" s="87"/>
      <c r="Z95" s="113">
        <v>0</v>
      </c>
      <c r="AA95" s="113">
        <v>0</v>
      </c>
      <c r="AB95" s="113">
        <v>0</v>
      </c>
      <c r="AC95" s="113">
        <v>0</v>
      </c>
      <c r="AD95" s="113">
        <v>0</v>
      </c>
      <c r="AE95" s="113">
        <v>0</v>
      </c>
      <c r="AF95" s="113">
        <v>0</v>
      </c>
      <c r="AG95" s="87"/>
      <c r="AH95" s="113">
        <v>0</v>
      </c>
      <c r="AI95" s="113">
        <v>0</v>
      </c>
      <c r="AJ95" s="113">
        <v>0</v>
      </c>
      <c r="AK95" s="113">
        <v>0</v>
      </c>
      <c r="AL95" s="113">
        <v>0</v>
      </c>
      <c r="AM95" s="113">
        <v>0</v>
      </c>
      <c r="AN95" s="113">
        <v>0</v>
      </c>
      <c r="AO95" s="87"/>
      <c r="AP95" s="113">
        <v>6892.02</v>
      </c>
      <c r="AQ95" s="113">
        <v>261.64999999999998</v>
      </c>
      <c r="AR95" s="113">
        <v>7153.67</v>
      </c>
      <c r="AS95" s="113">
        <v>0</v>
      </c>
      <c r="AT95" s="113">
        <v>0</v>
      </c>
      <c r="AU95" s="113">
        <v>0</v>
      </c>
      <c r="AV95" s="113">
        <v>7153.67</v>
      </c>
      <c r="AW95" s="87"/>
      <c r="AX95" s="113">
        <f t="shared" si="13"/>
        <v>4.8385118134319782E-10</v>
      </c>
      <c r="AY95" s="113">
        <f t="shared" si="14"/>
        <v>-9.3109520094003528E-11</v>
      </c>
      <c r="AZ95" s="113">
        <f t="shared" si="15"/>
        <v>3.9074166124919429E-10</v>
      </c>
      <c r="BA95" s="113">
        <f t="shared" si="16"/>
        <v>0</v>
      </c>
      <c r="BB95" s="113">
        <f t="shared" si="17"/>
        <v>0</v>
      </c>
      <c r="BC95" s="113">
        <f t="shared" si="18"/>
        <v>0</v>
      </c>
      <c r="BD95" s="113">
        <f t="shared" si="19"/>
        <v>3.9074166124919429E-10</v>
      </c>
      <c r="BE95" s="113"/>
      <c r="BF95" s="114"/>
      <c r="BG95" s="114"/>
      <c r="BH95" s="114"/>
      <c r="BI95" s="114"/>
      <c r="BJ95" s="114"/>
      <c r="BK95" s="114"/>
      <c r="BL95" s="115"/>
    </row>
    <row r="96" spans="2:64" s="109" customFormat="1" x14ac:dyDescent="0.5">
      <c r="B96" s="117">
        <v>2013</v>
      </c>
      <c r="C96" s="118">
        <v>8308</v>
      </c>
      <c r="D96" s="117">
        <v>2</v>
      </c>
      <c r="E96" s="117">
        <v>3000</v>
      </c>
      <c r="F96" s="117">
        <v>3300</v>
      </c>
      <c r="G96" s="117">
        <v>339</v>
      </c>
      <c r="H96" s="117">
        <v>33901</v>
      </c>
      <c r="I96" s="119" t="s">
        <v>79</v>
      </c>
      <c r="J96" s="87">
        <v>4419172.91</v>
      </c>
      <c r="K96" s="87">
        <v>2656703.75</v>
      </c>
      <c r="L96" s="87">
        <f t="shared" si="10"/>
        <v>7075876.6600000001</v>
      </c>
      <c r="M96" s="87">
        <v>0</v>
      </c>
      <c r="N96" s="87">
        <v>0</v>
      </c>
      <c r="O96" s="87">
        <f t="shared" si="2"/>
        <v>0</v>
      </c>
      <c r="P96" s="87">
        <f t="shared" si="11"/>
        <v>7075876.6600000001</v>
      </c>
      <c r="Q96" s="87"/>
      <c r="R96" s="87">
        <v>4412280.8899999997</v>
      </c>
      <c r="S96" s="87">
        <v>2656442.1</v>
      </c>
      <c r="T96" s="87">
        <v>7068722.9900000002</v>
      </c>
      <c r="U96" s="87">
        <v>0</v>
      </c>
      <c r="V96" s="87">
        <v>0</v>
      </c>
      <c r="W96" s="87">
        <v>0</v>
      </c>
      <c r="X96" s="87">
        <v>7068722.9900000002</v>
      </c>
      <c r="Y96" s="87"/>
      <c r="Z96" s="87">
        <v>0</v>
      </c>
      <c r="AA96" s="87">
        <v>0</v>
      </c>
      <c r="AB96" s="87">
        <v>0</v>
      </c>
      <c r="AC96" s="87">
        <v>0</v>
      </c>
      <c r="AD96" s="87">
        <v>0</v>
      </c>
      <c r="AE96" s="87">
        <v>0</v>
      </c>
      <c r="AF96" s="87">
        <v>0</v>
      </c>
      <c r="AG96" s="87"/>
      <c r="AH96" s="87">
        <v>0</v>
      </c>
      <c r="AI96" s="87">
        <v>0</v>
      </c>
      <c r="AJ96" s="87">
        <v>0</v>
      </c>
      <c r="AK96" s="87">
        <v>0</v>
      </c>
      <c r="AL96" s="87">
        <v>0</v>
      </c>
      <c r="AM96" s="87">
        <v>0</v>
      </c>
      <c r="AN96" s="87">
        <v>0</v>
      </c>
      <c r="AO96" s="87"/>
      <c r="AP96" s="87">
        <v>6892.02</v>
      </c>
      <c r="AQ96" s="87">
        <v>261.64999999999998</v>
      </c>
      <c r="AR96" s="87">
        <v>7153.67</v>
      </c>
      <c r="AS96" s="87">
        <v>0</v>
      </c>
      <c r="AT96" s="87">
        <v>0</v>
      </c>
      <c r="AU96" s="87">
        <v>0</v>
      </c>
      <c r="AV96" s="87">
        <v>7153.67</v>
      </c>
      <c r="AW96" s="87"/>
      <c r="AX96" s="120">
        <f t="shared" si="13"/>
        <v>4.8385118134319782E-10</v>
      </c>
      <c r="AY96" s="120">
        <f t="shared" si="14"/>
        <v>-9.3109520094003528E-11</v>
      </c>
      <c r="AZ96" s="120">
        <f t="shared" si="15"/>
        <v>3.9074166124919429E-10</v>
      </c>
      <c r="BA96" s="120">
        <f t="shared" si="16"/>
        <v>0</v>
      </c>
      <c r="BB96" s="120">
        <f t="shared" si="17"/>
        <v>0</v>
      </c>
      <c r="BC96" s="120">
        <f t="shared" si="18"/>
        <v>0</v>
      </c>
      <c r="BD96" s="120">
        <f t="shared" si="19"/>
        <v>3.9074166124919429E-10</v>
      </c>
      <c r="BE96" s="120" t="s">
        <v>66</v>
      </c>
      <c r="BF96" s="87">
        <v>1</v>
      </c>
      <c r="BG96" s="121">
        <v>2893</v>
      </c>
      <c r="BH96" s="87">
        <v>1</v>
      </c>
      <c r="BI96" s="121">
        <v>2893</v>
      </c>
      <c r="BJ96" s="121">
        <v>0</v>
      </c>
      <c r="BK96" s="121">
        <v>0</v>
      </c>
      <c r="BL96" s="127">
        <v>2.33901</v>
      </c>
    </row>
    <row r="97" spans="2:65" s="109" customFormat="1" x14ac:dyDescent="0.5">
      <c r="B97" s="103">
        <v>2013</v>
      </c>
      <c r="C97" s="104">
        <v>8308</v>
      </c>
      <c r="D97" s="103">
        <v>2</v>
      </c>
      <c r="E97" s="103">
        <v>3000</v>
      </c>
      <c r="F97" s="103">
        <v>3500</v>
      </c>
      <c r="G97" s="103"/>
      <c r="H97" s="103"/>
      <c r="I97" s="105" t="s">
        <v>80</v>
      </c>
      <c r="J97" s="106">
        <v>455072</v>
      </c>
      <c r="K97" s="106">
        <v>0</v>
      </c>
      <c r="L97" s="106">
        <f t="shared" si="10"/>
        <v>455072</v>
      </c>
      <c r="M97" s="106">
        <v>0</v>
      </c>
      <c r="N97" s="106">
        <v>0</v>
      </c>
      <c r="O97" s="106">
        <f t="shared" si="2"/>
        <v>0</v>
      </c>
      <c r="P97" s="106">
        <f t="shared" si="11"/>
        <v>455072</v>
      </c>
      <c r="Q97" s="106"/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/>
      <c r="Z97" s="106">
        <v>0</v>
      </c>
      <c r="AA97" s="106">
        <v>0</v>
      </c>
      <c r="AB97" s="106">
        <v>0</v>
      </c>
      <c r="AC97" s="106">
        <v>0</v>
      </c>
      <c r="AD97" s="106">
        <v>0</v>
      </c>
      <c r="AE97" s="106">
        <v>0</v>
      </c>
      <c r="AF97" s="106">
        <v>0</v>
      </c>
      <c r="AG97" s="106"/>
      <c r="AH97" s="106">
        <v>0</v>
      </c>
      <c r="AI97" s="106">
        <v>0</v>
      </c>
      <c r="AJ97" s="106">
        <v>0</v>
      </c>
      <c r="AK97" s="106">
        <v>0</v>
      </c>
      <c r="AL97" s="106">
        <v>0</v>
      </c>
      <c r="AM97" s="106">
        <v>0</v>
      </c>
      <c r="AN97" s="106">
        <v>0</v>
      </c>
      <c r="AO97" s="106"/>
      <c r="AP97" s="106">
        <v>0</v>
      </c>
      <c r="AQ97" s="106">
        <v>0</v>
      </c>
      <c r="AR97" s="106">
        <v>0</v>
      </c>
      <c r="AS97" s="106">
        <v>0</v>
      </c>
      <c r="AT97" s="106">
        <v>0</v>
      </c>
      <c r="AU97" s="106">
        <v>0</v>
      </c>
      <c r="AV97" s="106">
        <v>0</v>
      </c>
      <c r="AW97" s="106"/>
      <c r="AX97" s="106">
        <f t="shared" si="13"/>
        <v>455072</v>
      </c>
      <c r="AY97" s="106">
        <f t="shared" si="14"/>
        <v>0</v>
      </c>
      <c r="AZ97" s="106">
        <f t="shared" si="15"/>
        <v>455072</v>
      </c>
      <c r="BA97" s="106">
        <f t="shared" si="16"/>
        <v>0</v>
      </c>
      <c r="BB97" s="106">
        <f t="shared" si="17"/>
        <v>0</v>
      </c>
      <c r="BC97" s="106">
        <f t="shared" si="18"/>
        <v>0</v>
      </c>
      <c r="BD97" s="106">
        <f t="shared" si="19"/>
        <v>455072</v>
      </c>
      <c r="BE97" s="106"/>
      <c r="BF97" s="106"/>
      <c r="BG97" s="106"/>
      <c r="BH97" s="106"/>
      <c r="BI97" s="106"/>
      <c r="BJ97" s="106"/>
      <c r="BK97" s="106"/>
      <c r="BL97" s="106"/>
    </row>
    <row r="98" spans="2:65" s="109" customFormat="1" x14ac:dyDescent="0.5">
      <c r="B98" s="110">
        <v>2013</v>
      </c>
      <c r="C98" s="111">
        <v>8300</v>
      </c>
      <c r="D98" s="110">
        <v>2</v>
      </c>
      <c r="E98" s="110">
        <v>3000</v>
      </c>
      <c r="F98" s="110">
        <v>3500</v>
      </c>
      <c r="G98" s="110">
        <v>353</v>
      </c>
      <c r="H98" s="110"/>
      <c r="I98" s="112" t="s">
        <v>81</v>
      </c>
      <c r="J98" s="113">
        <v>455072</v>
      </c>
      <c r="K98" s="113">
        <v>0</v>
      </c>
      <c r="L98" s="113">
        <f t="shared" si="10"/>
        <v>455072</v>
      </c>
      <c r="M98" s="113">
        <v>0</v>
      </c>
      <c r="N98" s="113">
        <v>0</v>
      </c>
      <c r="O98" s="113">
        <f t="shared" si="2"/>
        <v>0</v>
      </c>
      <c r="P98" s="113">
        <f t="shared" si="11"/>
        <v>455072</v>
      </c>
      <c r="Q98" s="113"/>
      <c r="R98" s="113">
        <v>0</v>
      </c>
      <c r="S98" s="113">
        <v>0</v>
      </c>
      <c r="T98" s="113">
        <v>0</v>
      </c>
      <c r="U98" s="113">
        <v>0</v>
      </c>
      <c r="V98" s="113">
        <v>0</v>
      </c>
      <c r="W98" s="113">
        <v>0</v>
      </c>
      <c r="X98" s="113">
        <v>0</v>
      </c>
      <c r="Y98" s="113"/>
      <c r="Z98" s="113">
        <v>0</v>
      </c>
      <c r="AA98" s="113">
        <v>0</v>
      </c>
      <c r="AB98" s="113">
        <v>0</v>
      </c>
      <c r="AC98" s="113">
        <v>0</v>
      </c>
      <c r="AD98" s="113">
        <v>0</v>
      </c>
      <c r="AE98" s="113">
        <v>0</v>
      </c>
      <c r="AF98" s="113">
        <v>0</v>
      </c>
      <c r="AG98" s="113"/>
      <c r="AH98" s="113">
        <v>0</v>
      </c>
      <c r="AI98" s="113">
        <v>0</v>
      </c>
      <c r="AJ98" s="113">
        <v>0</v>
      </c>
      <c r="AK98" s="113">
        <v>0</v>
      </c>
      <c r="AL98" s="113">
        <v>0</v>
      </c>
      <c r="AM98" s="113">
        <v>0</v>
      </c>
      <c r="AN98" s="113">
        <v>0</v>
      </c>
      <c r="AO98" s="113"/>
      <c r="AP98" s="113">
        <v>0</v>
      </c>
      <c r="AQ98" s="113">
        <v>0</v>
      </c>
      <c r="AR98" s="113">
        <v>0</v>
      </c>
      <c r="AS98" s="113">
        <v>0</v>
      </c>
      <c r="AT98" s="113">
        <v>0</v>
      </c>
      <c r="AU98" s="113">
        <v>0</v>
      </c>
      <c r="AV98" s="113">
        <v>0</v>
      </c>
      <c r="AW98" s="113"/>
      <c r="AX98" s="113">
        <f t="shared" si="13"/>
        <v>455072</v>
      </c>
      <c r="AY98" s="113">
        <f t="shared" si="14"/>
        <v>0</v>
      </c>
      <c r="AZ98" s="113">
        <f t="shared" si="15"/>
        <v>455072</v>
      </c>
      <c r="BA98" s="113">
        <f t="shared" si="16"/>
        <v>0</v>
      </c>
      <c r="BB98" s="113">
        <f t="shared" si="17"/>
        <v>0</v>
      </c>
      <c r="BC98" s="113">
        <f t="shared" si="18"/>
        <v>0</v>
      </c>
      <c r="BD98" s="113">
        <f t="shared" si="19"/>
        <v>455072</v>
      </c>
      <c r="BE98" s="113"/>
      <c r="BF98" s="113"/>
      <c r="BG98" s="113"/>
      <c r="BH98" s="113"/>
      <c r="BI98" s="113"/>
      <c r="BJ98" s="113"/>
      <c r="BK98" s="113"/>
      <c r="BL98" s="113"/>
    </row>
    <row r="99" spans="2:65" s="109" customFormat="1" x14ac:dyDescent="0.5">
      <c r="B99" s="117">
        <v>2013</v>
      </c>
      <c r="C99" s="118">
        <v>8308</v>
      </c>
      <c r="D99" s="117">
        <v>2</v>
      </c>
      <c r="E99" s="117">
        <v>3000</v>
      </c>
      <c r="F99" s="117">
        <v>3500</v>
      </c>
      <c r="G99" s="117">
        <v>353</v>
      </c>
      <c r="H99" s="117">
        <v>35301</v>
      </c>
      <c r="I99" s="119" t="s">
        <v>82</v>
      </c>
      <c r="J99" s="87">
        <v>455072</v>
      </c>
      <c r="K99" s="87">
        <v>0</v>
      </c>
      <c r="L99" s="87">
        <f t="shared" si="10"/>
        <v>455072</v>
      </c>
      <c r="M99" s="87">
        <v>0</v>
      </c>
      <c r="N99" s="87">
        <v>0</v>
      </c>
      <c r="O99" s="87">
        <f t="shared" si="2"/>
        <v>0</v>
      </c>
      <c r="P99" s="87">
        <f t="shared" si="11"/>
        <v>455072</v>
      </c>
      <c r="Q99" s="87"/>
      <c r="R99" s="87">
        <v>0</v>
      </c>
      <c r="S99" s="87">
        <v>0</v>
      </c>
      <c r="T99" s="87">
        <v>0</v>
      </c>
      <c r="U99" s="87">
        <v>0</v>
      </c>
      <c r="V99" s="87">
        <v>0</v>
      </c>
      <c r="W99" s="87">
        <v>0</v>
      </c>
      <c r="X99" s="87">
        <v>0</v>
      </c>
      <c r="Y99" s="87"/>
      <c r="Z99" s="87">
        <v>0</v>
      </c>
      <c r="AA99" s="87">
        <v>0</v>
      </c>
      <c r="AB99" s="87">
        <v>0</v>
      </c>
      <c r="AC99" s="87">
        <v>0</v>
      </c>
      <c r="AD99" s="87">
        <v>0</v>
      </c>
      <c r="AE99" s="87">
        <v>0</v>
      </c>
      <c r="AF99" s="87">
        <v>0</v>
      </c>
      <c r="AG99" s="87"/>
      <c r="AH99" s="87">
        <v>0</v>
      </c>
      <c r="AI99" s="87">
        <v>0</v>
      </c>
      <c r="AJ99" s="87">
        <v>0</v>
      </c>
      <c r="AK99" s="87">
        <v>0</v>
      </c>
      <c r="AL99" s="87">
        <v>0</v>
      </c>
      <c r="AM99" s="87">
        <v>0</v>
      </c>
      <c r="AN99" s="87">
        <v>0</v>
      </c>
      <c r="AO99" s="87"/>
      <c r="AP99" s="87">
        <v>0</v>
      </c>
      <c r="AQ99" s="87">
        <v>0</v>
      </c>
      <c r="AR99" s="87">
        <v>0</v>
      </c>
      <c r="AS99" s="87">
        <v>0</v>
      </c>
      <c r="AT99" s="87">
        <v>0</v>
      </c>
      <c r="AU99" s="87">
        <v>0</v>
      </c>
      <c r="AV99" s="87">
        <v>0</v>
      </c>
      <c r="AW99" s="87"/>
      <c r="AX99" s="87">
        <f t="shared" si="13"/>
        <v>455072</v>
      </c>
      <c r="AY99" s="87">
        <f t="shared" si="14"/>
        <v>0</v>
      </c>
      <c r="AZ99" s="87">
        <f t="shared" si="15"/>
        <v>455072</v>
      </c>
      <c r="BA99" s="87">
        <f t="shared" si="16"/>
        <v>0</v>
      </c>
      <c r="BB99" s="87">
        <f t="shared" si="17"/>
        <v>0</v>
      </c>
      <c r="BC99" s="87">
        <f t="shared" si="18"/>
        <v>0</v>
      </c>
      <c r="BD99" s="87">
        <f t="shared" si="19"/>
        <v>455072</v>
      </c>
      <c r="BE99" s="120" t="s">
        <v>66</v>
      </c>
      <c r="BF99" s="87">
        <v>2</v>
      </c>
      <c r="BG99" s="121"/>
      <c r="BH99" s="87"/>
      <c r="BI99" s="121"/>
      <c r="BJ99" s="121">
        <v>2</v>
      </c>
      <c r="BK99" s="121"/>
      <c r="BL99" s="127"/>
    </row>
    <row r="100" spans="2:65" s="109" customFormat="1" x14ac:dyDescent="0.5">
      <c r="B100" s="96">
        <v>2013</v>
      </c>
      <c r="C100" s="97">
        <v>8308</v>
      </c>
      <c r="D100" s="96">
        <v>2</v>
      </c>
      <c r="E100" s="96">
        <v>5000</v>
      </c>
      <c r="F100" s="96"/>
      <c r="G100" s="96"/>
      <c r="H100" s="96"/>
      <c r="I100" s="98" t="s">
        <v>83</v>
      </c>
      <c r="J100" s="99">
        <v>6416012.1699999999</v>
      </c>
      <c r="K100" s="99">
        <v>0</v>
      </c>
      <c r="L100" s="99">
        <f t="shared" si="10"/>
        <v>6416012.1699999999</v>
      </c>
      <c r="M100" s="99">
        <v>0</v>
      </c>
      <c r="N100" s="99">
        <v>0</v>
      </c>
      <c r="O100" s="99">
        <f t="shared" si="2"/>
        <v>0</v>
      </c>
      <c r="P100" s="99">
        <f t="shared" si="11"/>
        <v>6416012.1699999999</v>
      </c>
      <c r="Q100" s="99">
        <v>0</v>
      </c>
      <c r="R100" s="99">
        <v>4745637.5599999996</v>
      </c>
      <c r="S100" s="99">
        <v>0</v>
      </c>
      <c r="T100" s="99">
        <v>4745637.5599999996</v>
      </c>
      <c r="U100" s="99">
        <v>0</v>
      </c>
      <c r="V100" s="99">
        <v>0</v>
      </c>
      <c r="W100" s="99">
        <v>0</v>
      </c>
      <c r="X100" s="99">
        <v>4745637.5599999996</v>
      </c>
      <c r="Y100" s="87"/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87"/>
      <c r="AH100" s="99">
        <v>0</v>
      </c>
      <c r="AI100" s="99">
        <v>0</v>
      </c>
      <c r="AJ100" s="99">
        <v>0</v>
      </c>
      <c r="AK100" s="99">
        <v>0</v>
      </c>
      <c r="AL100" s="99">
        <v>0</v>
      </c>
      <c r="AM100" s="99">
        <v>0</v>
      </c>
      <c r="AN100" s="99">
        <v>0</v>
      </c>
      <c r="AO100" s="87"/>
      <c r="AP100" s="99">
        <v>0</v>
      </c>
      <c r="AQ100" s="99">
        <v>0</v>
      </c>
      <c r="AR100" s="99">
        <v>0</v>
      </c>
      <c r="AS100" s="99">
        <v>0</v>
      </c>
      <c r="AT100" s="99">
        <v>0</v>
      </c>
      <c r="AU100" s="99">
        <v>0</v>
      </c>
      <c r="AV100" s="99">
        <v>0</v>
      </c>
      <c r="AW100" s="87"/>
      <c r="AX100" s="99">
        <f t="shared" si="13"/>
        <v>1670374.6100000003</v>
      </c>
      <c r="AY100" s="99">
        <f t="shared" si="14"/>
        <v>0</v>
      </c>
      <c r="AZ100" s="99">
        <f t="shared" si="15"/>
        <v>1670374.6100000003</v>
      </c>
      <c r="BA100" s="99">
        <f t="shared" si="16"/>
        <v>0</v>
      </c>
      <c r="BB100" s="99">
        <f t="shared" si="17"/>
        <v>0</v>
      </c>
      <c r="BC100" s="99">
        <f t="shared" si="18"/>
        <v>0</v>
      </c>
      <c r="BD100" s="99">
        <f t="shared" si="19"/>
        <v>1670374.6100000003</v>
      </c>
      <c r="BE100" s="99"/>
      <c r="BF100" s="99"/>
      <c r="BG100" s="99"/>
      <c r="BH100" s="99"/>
      <c r="BI100" s="99"/>
      <c r="BJ100" s="99"/>
      <c r="BK100" s="99"/>
      <c r="BL100" s="99"/>
    </row>
    <row r="101" spans="2:65" s="109" customFormat="1" x14ac:dyDescent="0.5">
      <c r="B101" s="103">
        <v>2013</v>
      </c>
      <c r="C101" s="104">
        <v>8308</v>
      </c>
      <c r="D101" s="103">
        <v>2</v>
      </c>
      <c r="E101" s="103">
        <v>5000</v>
      </c>
      <c r="F101" s="103">
        <v>5100</v>
      </c>
      <c r="G101" s="103"/>
      <c r="H101" s="103"/>
      <c r="I101" s="105" t="s">
        <v>84</v>
      </c>
      <c r="J101" s="106">
        <v>3602702.96</v>
      </c>
      <c r="K101" s="106">
        <v>0</v>
      </c>
      <c r="L101" s="106">
        <f t="shared" si="10"/>
        <v>3602702.96</v>
      </c>
      <c r="M101" s="106">
        <v>0</v>
      </c>
      <c r="N101" s="106">
        <v>0</v>
      </c>
      <c r="O101" s="106">
        <f t="shared" si="2"/>
        <v>0</v>
      </c>
      <c r="P101" s="106">
        <f t="shared" si="11"/>
        <v>3602702.96</v>
      </c>
      <c r="Q101" s="87"/>
      <c r="R101" s="106">
        <v>3341266.32</v>
      </c>
      <c r="S101" s="106">
        <v>0</v>
      </c>
      <c r="T101" s="106">
        <v>3341266.32</v>
      </c>
      <c r="U101" s="106">
        <v>0</v>
      </c>
      <c r="V101" s="106">
        <v>0</v>
      </c>
      <c r="W101" s="106">
        <v>0</v>
      </c>
      <c r="X101" s="106">
        <v>3341266.32</v>
      </c>
      <c r="Y101" s="87"/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87"/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0</v>
      </c>
      <c r="AN101" s="106">
        <v>0</v>
      </c>
      <c r="AO101" s="87"/>
      <c r="AP101" s="106">
        <v>0</v>
      </c>
      <c r="AQ101" s="106">
        <v>0</v>
      </c>
      <c r="AR101" s="106">
        <v>0</v>
      </c>
      <c r="AS101" s="106">
        <v>0</v>
      </c>
      <c r="AT101" s="106">
        <v>0</v>
      </c>
      <c r="AU101" s="106">
        <v>0</v>
      </c>
      <c r="AV101" s="106">
        <v>0</v>
      </c>
      <c r="AW101" s="87"/>
      <c r="AX101" s="106">
        <f t="shared" si="13"/>
        <v>261436.64000000013</v>
      </c>
      <c r="AY101" s="106">
        <f t="shared" si="14"/>
        <v>0</v>
      </c>
      <c r="AZ101" s="106">
        <f t="shared" si="15"/>
        <v>261436.64000000013</v>
      </c>
      <c r="BA101" s="106">
        <f t="shared" si="16"/>
        <v>0</v>
      </c>
      <c r="BB101" s="106">
        <f t="shared" si="17"/>
        <v>0</v>
      </c>
      <c r="BC101" s="106">
        <f t="shared" si="18"/>
        <v>0</v>
      </c>
      <c r="BD101" s="106">
        <f t="shared" si="19"/>
        <v>261436.64000000013</v>
      </c>
      <c r="BE101" s="106"/>
      <c r="BF101" s="106"/>
      <c r="BG101" s="106"/>
      <c r="BH101" s="106"/>
      <c r="BI101" s="106"/>
      <c r="BJ101" s="106"/>
      <c r="BK101" s="106"/>
      <c r="BL101" s="106"/>
    </row>
    <row r="102" spans="2:65" s="109" customFormat="1" x14ac:dyDescent="0.5">
      <c r="B102" s="110">
        <v>2013</v>
      </c>
      <c r="C102" s="111">
        <v>8308</v>
      </c>
      <c r="D102" s="110">
        <v>2</v>
      </c>
      <c r="E102" s="110">
        <v>5000</v>
      </c>
      <c r="F102" s="110">
        <v>5100</v>
      </c>
      <c r="G102" s="110">
        <v>511</v>
      </c>
      <c r="H102" s="110"/>
      <c r="I102" s="112" t="s">
        <v>85</v>
      </c>
      <c r="J102" s="113">
        <v>3498390.96</v>
      </c>
      <c r="K102" s="113">
        <v>0</v>
      </c>
      <c r="L102" s="113">
        <f t="shared" si="10"/>
        <v>3498390.96</v>
      </c>
      <c r="M102" s="113">
        <v>0</v>
      </c>
      <c r="N102" s="113">
        <v>0</v>
      </c>
      <c r="O102" s="113">
        <f t="shared" si="2"/>
        <v>0</v>
      </c>
      <c r="P102" s="113">
        <f t="shared" si="11"/>
        <v>3498390.96</v>
      </c>
      <c r="Q102" s="87"/>
      <c r="R102" s="113">
        <v>3341266.32</v>
      </c>
      <c r="S102" s="113">
        <v>0</v>
      </c>
      <c r="T102" s="113">
        <v>3341266.32</v>
      </c>
      <c r="U102" s="113">
        <v>0</v>
      </c>
      <c r="V102" s="113">
        <v>0</v>
      </c>
      <c r="W102" s="113">
        <v>0</v>
      </c>
      <c r="X102" s="113">
        <v>3341266.32</v>
      </c>
      <c r="Y102" s="87"/>
      <c r="Z102" s="113">
        <v>0</v>
      </c>
      <c r="AA102" s="113">
        <v>0</v>
      </c>
      <c r="AB102" s="113">
        <v>0</v>
      </c>
      <c r="AC102" s="113">
        <v>0</v>
      </c>
      <c r="AD102" s="113">
        <v>0</v>
      </c>
      <c r="AE102" s="113">
        <v>0</v>
      </c>
      <c r="AF102" s="113">
        <v>0</v>
      </c>
      <c r="AG102" s="87"/>
      <c r="AH102" s="113">
        <v>0</v>
      </c>
      <c r="AI102" s="113">
        <v>0</v>
      </c>
      <c r="AJ102" s="113">
        <v>0</v>
      </c>
      <c r="AK102" s="113">
        <v>0</v>
      </c>
      <c r="AL102" s="113">
        <v>0</v>
      </c>
      <c r="AM102" s="113">
        <v>0</v>
      </c>
      <c r="AN102" s="113">
        <v>0</v>
      </c>
      <c r="AO102" s="87"/>
      <c r="AP102" s="113">
        <v>0</v>
      </c>
      <c r="AQ102" s="113">
        <v>0</v>
      </c>
      <c r="AR102" s="113">
        <v>0</v>
      </c>
      <c r="AS102" s="113">
        <v>0</v>
      </c>
      <c r="AT102" s="113">
        <v>0</v>
      </c>
      <c r="AU102" s="113">
        <v>0</v>
      </c>
      <c r="AV102" s="113">
        <v>0</v>
      </c>
      <c r="AW102" s="87"/>
      <c r="AX102" s="113">
        <f t="shared" si="13"/>
        <v>157124.64000000013</v>
      </c>
      <c r="AY102" s="113">
        <f t="shared" si="14"/>
        <v>0</v>
      </c>
      <c r="AZ102" s="113">
        <f t="shared" si="15"/>
        <v>157124.64000000013</v>
      </c>
      <c r="BA102" s="113">
        <f t="shared" si="16"/>
        <v>0</v>
      </c>
      <c r="BB102" s="113">
        <f t="shared" si="17"/>
        <v>0</v>
      </c>
      <c r="BC102" s="113">
        <f t="shared" si="18"/>
        <v>0</v>
      </c>
      <c r="BD102" s="113">
        <f t="shared" si="19"/>
        <v>157124.64000000013</v>
      </c>
      <c r="BE102" s="113"/>
      <c r="BF102" s="113"/>
      <c r="BG102" s="113"/>
      <c r="BH102" s="113"/>
      <c r="BI102" s="113"/>
      <c r="BJ102" s="113"/>
      <c r="BK102" s="113"/>
      <c r="BL102" s="113"/>
    </row>
    <row r="103" spans="2:65" s="109" customFormat="1" x14ac:dyDescent="0.5">
      <c r="B103" s="117">
        <v>2013</v>
      </c>
      <c r="C103" s="118">
        <v>8308</v>
      </c>
      <c r="D103" s="117">
        <v>2</v>
      </c>
      <c r="E103" s="117">
        <v>5000</v>
      </c>
      <c r="F103" s="117">
        <v>5100</v>
      </c>
      <c r="G103" s="117">
        <v>511</v>
      </c>
      <c r="H103" s="117">
        <v>51101</v>
      </c>
      <c r="I103" s="119" t="s">
        <v>86</v>
      </c>
      <c r="J103" s="87">
        <v>3498390.96</v>
      </c>
      <c r="K103" s="87">
        <v>0</v>
      </c>
      <c r="L103" s="87">
        <f t="shared" si="10"/>
        <v>3498390.96</v>
      </c>
      <c r="M103" s="87">
        <v>0</v>
      </c>
      <c r="N103" s="87">
        <v>0</v>
      </c>
      <c r="O103" s="87">
        <f t="shared" si="2"/>
        <v>0</v>
      </c>
      <c r="P103" s="87">
        <f t="shared" si="11"/>
        <v>3498390.96</v>
      </c>
      <c r="Q103" s="87"/>
      <c r="R103" s="87">
        <v>3341266.32</v>
      </c>
      <c r="S103" s="87">
        <v>0</v>
      </c>
      <c r="T103" s="87">
        <v>3341266.32</v>
      </c>
      <c r="U103" s="87">
        <v>0</v>
      </c>
      <c r="V103" s="87">
        <v>0</v>
      </c>
      <c r="W103" s="87">
        <v>0</v>
      </c>
      <c r="X103" s="87">
        <v>3341266.32</v>
      </c>
      <c r="Y103" s="87"/>
      <c r="Z103" s="87">
        <v>0</v>
      </c>
      <c r="AA103" s="87">
        <v>0</v>
      </c>
      <c r="AB103" s="87">
        <v>0</v>
      </c>
      <c r="AC103" s="87">
        <v>0</v>
      </c>
      <c r="AD103" s="87">
        <v>0</v>
      </c>
      <c r="AE103" s="87">
        <v>0</v>
      </c>
      <c r="AF103" s="87">
        <v>0</v>
      </c>
      <c r="AG103" s="87"/>
      <c r="AH103" s="87">
        <v>0</v>
      </c>
      <c r="AI103" s="87">
        <v>0</v>
      </c>
      <c r="AJ103" s="87">
        <v>0</v>
      </c>
      <c r="AK103" s="87">
        <v>0</v>
      </c>
      <c r="AL103" s="87">
        <v>0</v>
      </c>
      <c r="AM103" s="87">
        <v>0</v>
      </c>
      <c r="AN103" s="87">
        <v>0</v>
      </c>
      <c r="AO103" s="87"/>
      <c r="AP103" s="87">
        <v>0</v>
      </c>
      <c r="AQ103" s="87">
        <v>0</v>
      </c>
      <c r="AR103" s="87">
        <v>0</v>
      </c>
      <c r="AS103" s="87">
        <v>0</v>
      </c>
      <c r="AT103" s="87">
        <v>0</v>
      </c>
      <c r="AU103" s="87">
        <v>0</v>
      </c>
      <c r="AV103" s="87">
        <v>0</v>
      </c>
      <c r="AW103" s="87"/>
      <c r="AX103" s="87">
        <f t="shared" si="13"/>
        <v>157124.64000000013</v>
      </c>
      <c r="AY103" s="120">
        <f t="shared" si="14"/>
        <v>0</v>
      </c>
      <c r="AZ103" s="120">
        <f t="shared" si="15"/>
        <v>157124.64000000013</v>
      </c>
      <c r="BA103" s="120">
        <f t="shared" si="16"/>
        <v>0</v>
      </c>
      <c r="BB103" s="120">
        <f t="shared" si="17"/>
        <v>0</v>
      </c>
      <c r="BC103" s="120">
        <f t="shared" si="18"/>
        <v>0</v>
      </c>
      <c r="BD103" s="120">
        <f t="shared" si="19"/>
        <v>157124.64000000013</v>
      </c>
      <c r="BE103" s="120" t="s">
        <v>72</v>
      </c>
      <c r="BF103" s="87">
        <v>88</v>
      </c>
      <c r="BG103" s="87">
        <v>0</v>
      </c>
      <c r="BH103" s="87">
        <v>128</v>
      </c>
      <c r="BI103" s="87">
        <v>0</v>
      </c>
      <c r="BJ103" s="121">
        <v>-40</v>
      </c>
      <c r="BK103" s="121">
        <v>0</v>
      </c>
      <c r="BL103" s="127">
        <v>51101</v>
      </c>
      <c r="BM103" s="116"/>
    </row>
    <row r="104" spans="2:65" s="109" customFormat="1" x14ac:dyDescent="0.5">
      <c r="B104" s="110">
        <v>2013</v>
      </c>
      <c r="C104" s="111">
        <v>8308</v>
      </c>
      <c r="D104" s="110">
        <v>2</v>
      </c>
      <c r="E104" s="110">
        <v>5000</v>
      </c>
      <c r="F104" s="110">
        <v>5100</v>
      </c>
      <c r="G104" s="110">
        <v>515</v>
      </c>
      <c r="H104" s="110"/>
      <c r="I104" s="112" t="s">
        <v>87</v>
      </c>
      <c r="J104" s="113">
        <v>104312</v>
      </c>
      <c r="K104" s="113">
        <v>0</v>
      </c>
      <c r="L104" s="113">
        <f t="shared" si="10"/>
        <v>104312</v>
      </c>
      <c r="M104" s="113">
        <v>0</v>
      </c>
      <c r="N104" s="113">
        <v>0</v>
      </c>
      <c r="O104" s="113">
        <f t="shared" si="2"/>
        <v>0</v>
      </c>
      <c r="P104" s="113">
        <f t="shared" si="11"/>
        <v>104312</v>
      </c>
      <c r="Q104" s="87"/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3">
        <v>0</v>
      </c>
      <c r="Y104" s="87"/>
      <c r="Z104" s="113">
        <v>0</v>
      </c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3">
        <v>0</v>
      </c>
      <c r="AG104" s="87"/>
      <c r="AH104" s="113">
        <v>0</v>
      </c>
      <c r="AI104" s="113">
        <v>0</v>
      </c>
      <c r="AJ104" s="113">
        <v>0</v>
      </c>
      <c r="AK104" s="113">
        <v>0</v>
      </c>
      <c r="AL104" s="113">
        <v>0</v>
      </c>
      <c r="AM104" s="113">
        <v>0</v>
      </c>
      <c r="AN104" s="113">
        <v>0</v>
      </c>
      <c r="AO104" s="87"/>
      <c r="AP104" s="113">
        <v>0</v>
      </c>
      <c r="AQ104" s="113">
        <v>0</v>
      </c>
      <c r="AR104" s="113">
        <v>0</v>
      </c>
      <c r="AS104" s="113">
        <v>0</v>
      </c>
      <c r="AT104" s="113">
        <v>0</v>
      </c>
      <c r="AU104" s="113">
        <v>0</v>
      </c>
      <c r="AV104" s="113">
        <v>0</v>
      </c>
      <c r="AW104" s="87"/>
      <c r="AX104" s="113">
        <f t="shared" si="13"/>
        <v>104312</v>
      </c>
      <c r="AY104" s="113">
        <f t="shared" si="14"/>
        <v>0</v>
      </c>
      <c r="AZ104" s="113">
        <f t="shared" si="15"/>
        <v>104312</v>
      </c>
      <c r="BA104" s="113">
        <f t="shared" si="16"/>
        <v>0</v>
      </c>
      <c r="BB104" s="113">
        <f t="shared" si="17"/>
        <v>0</v>
      </c>
      <c r="BC104" s="113">
        <f t="shared" si="18"/>
        <v>0</v>
      </c>
      <c r="BD104" s="113">
        <f t="shared" si="19"/>
        <v>104312</v>
      </c>
      <c r="BE104" s="113"/>
      <c r="BF104" s="113"/>
      <c r="BG104" s="113"/>
      <c r="BH104" s="113"/>
      <c r="BI104" s="113"/>
      <c r="BJ104" s="113"/>
      <c r="BK104" s="113"/>
      <c r="BL104" s="113"/>
      <c r="BM104" s="116"/>
    </row>
    <row r="105" spans="2:65" s="109" customFormat="1" x14ac:dyDescent="0.5">
      <c r="B105" s="117">
        <v>2013</v>
      </c>
      <c r="C105" s="118">
        <v>8308</v>
      </c>
      <c r="D105" s="117">
        <v>2</v>
      </c>
      <c r="E105" s="117">
        <v>5000</v>
      </c>
      <c r="F105" s="117">
        <v>5100</v>
      </c>
      <c r="G105" s="117">
        <v>515</v>
      </c>
      <c r="H105" s="117">
        <v>51501</v>
      </c>
      <c r="I105" s="119" t="s">
        <v>88</v>
      </c>
      <c r="J105" s="87">
        <v>104312</v>
      </c>
      <c r="K105" s="87">
        <v>0</v>
      </c>
      <c r="L105" s="87">
        <f t="shared" si="10"/>
        <v>104312</v>
      </c>
      <c r="M105" s="87">
        <v>0</v>
      </c>
      <c r="N105" s="87">
        <v>0</v>
      </c>
      <c r="O105" s="87">
        <f t="shared" si="2"/>
        <v>0</v>
      </c>
      <c r="P105" s="87">
        <f t="shared" si="11"/>
        <v>104312</v>
      </c>
      <c r="Q105" s="87"/>
      <c r="R105" s="87">
        <v>0</v>
      </c>
      <c r="S105" s="87">
        <v>0</v>
      </c>
      <c r="T105" s="87">
        <v>0</v>
      </c>
      <c r="U105" s="87">
        <v>0</v>
      </c>
      <c r="V105" s="87">
        <v>0</v>
      </c>
      <c r="W105" s="87">
        <v>0</v>
      </c>
      <c r="X105" s="87">
        <v>0</v>
      </c>
      <c r="Y105" s="87"/>
      <c r="Z105" s="87">
        <v>0</v>
      </c>
      <c r="AA105" s="87">
        <v>0</v>
      </c>
      <c r="AB105" s="87">
        <v>0</v>
      </c>
      <c r="AC105" s="87">
        <v>0</v>
      </c>
      <c r="AD105" s="87">
        <v>0</v>
      </c>
      <c r="AE105" s="87">
        <v>0</v>
      </c>
      <c r="AF105" s="87">
        <v>0</v>
      </c>
      <c r="AG105" s="87"/>
      <c r="AH105" s="87">
        <v>0</v>
      </c>
      <c r="AI105" s="87">
        <v>0</v>
      </c>
      <c r="AJ105" s="87">
        <v>0</v>
      </c>
      <c r="AK105" s="87">
        <v>0</v>
      </c>
      <c r="AL105" s="87">
        <v>0</v>
      </c>
      <c r="AM105" s="87">
        <v>0</v>
      </c>
      <c r="AN105" s="87">
        <v>0</v>
      </c>
      <c r="AO105" s="87"/>
      <c r="AP105" s="87">
        <v>0</v>
      </c>
      <c r="AQ105" s="87">
        <v>0</v>
      </c>
      <c r="AR105" s="87">
        <v>0</v>
      </c>
      <c r="AS105" s="87">
        <v>0</v>
      </c>
      <c r="AT105" s="87">
        <v>0</v>
      </c>
      <c r="AU105" s="87">
        <v>0</v>
      </c>
      <c r="AV105" s="87">
        <v>0</v>
      </c>
      <c r="AW105" s="87"/>
      <c r="AX105" s="87">
        <f t="shared" si="13"/>
        <v>104312</v>
      </c>
      <c r="AY105" s="87">
        <f t="shared" si="14"/>
        <v>0</v>
      </c>
      <c r="AZ105" s="87">
        <f t="shared" si="15"/>
        <v>104312</v>
      </c>
      <c r="BA105" s="87">
        <f t="shared" si="16"/>
        <v>0</v>
      </c>
      <c r="BB105" s="87">
        <f t="shared" si="17"/>
        <v>0</v>
      </c>
      <c r="BC105" s="87">
        <f t="shared" si="18"/>
        <v>0</v>
      </c>
      <c r="BD105" s="87">
        <f t="shared" si="19"/>
        <v>104312</v>
      </c>
      <c r="BE105" s="120" t="s">
        <v>72</v>
      </c>
      <c r="BF105" s="87">
        <v>5</v>
      </c>
      <c r="BG105" s="87"/>
      <c r="BH105" s="87">
        <v>0</v>
      </c>
      <c r="BI105" s="87"/>
      <c r="BJ105" s="121">
        <v>5</v>
      </c>
      <c r="BK105" s="121"/>
      <c r="BL105" s="127"/>
      <c r="BM105" s="116"/>
    </row>
    <row r="106" spans="2:65" s="109" customFormat="1" x14ac:dyDescent="0.5">
      <c r="B106" s="103">
        <v>2013</v>
      </c>
      <c r="C106" s="104">
        <v>8308</v>
      </c>
      <c r="D106" s="103">
        <v>2</v>
      </c>
      <c r="E106" s="103">
        <v>5000</v>
      </c>
      <c r="F106" s="103">
        <v>5300</v>
      </c>
      <c r="G106" s="103"/>
      <c r="H106" s="103"/>
      <c r="I106" s="105" t="s">
        <v>89</v>
      </c>
      <c r="J106" s="106">
        <v>1723172.24</v>
      </c>
      <c r="K106" s="106">
        <v>0</v>
      </c>
      <c r="L106" s="106">
        <f t="shared" si="10"/>
        <v>1723172.24</v>
      </c>
      <c r="M106" s="106">
        <v>0</v>
      </c>
      <c r="N106" s="106">
        <v>0</v>
      </c>
      <c r="O106" s="106">
        <f t="shared" si="2"/>
        <v>0</v>
      </c>
      <c r="P106" s="106">
        <f t="shared" si="11"/>
        <v>1723172.24</v>
      </c>
      <c r="Q106" s="87"/>
      <c r="R106" s="106">
        <v>1404371.24</v>
      </c>
      <c r="S106" s="106">
        <v>0</v>
      </c>
      <c r="T106" s="106">
        <v>1404371.24</v>
      </c>
      <c r="U106" s="106">
        <v>0</v>
      </c>
      <c r="V106" s="106">
        <v>0</v>
      </c>
      <c r="W106" s="106">
        <v>0</v>
      </c>
      <c r="X106" s="106">
        <v>1404371.24</v>
      </c>
      <c r="Y106" s="87"/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  <c r="AF106" s="106">
        <v>0</v>
      </c>
      <c r="AG106" s="87"/>
      <c r="AH106" s="106">
        <v>0</v>
      </c>
      <c r="AI106" s="106">
        <v>0</v>
      </c>
      <c r="AJ106" s="106">
        <v>0</v>
      </c>
      <c r="AK106" s="106">
        <v>0</v>
      </c>
      <c r="AL106" s="106">
        <v>0</v>
      </c>
      <c r="AM106" s="106">
        <v>0</v>
      </c>
      <c r="AN106" s="106">
        <v>0</v>
      </c>
      <c r="AO106" s="87"/>
      <c r="AP106" s="106">
        <v>0</v>
      </c>
      <c r="AQ106" s="106">
        <v>0</v>
      </c>
      <c r="AR106" s="106">
        <v>0</v>
      </c>
      <c r="AS106" s="106">
        <v>0</v>
      </c>
      <c r="AT106" s="106">
        <v>0</v>
      </c>
      <c r="AU106" s="106">
        <v>0</v>
      </c>
      <c r="AV106" s="106">
        <v>0</v>
      </c>
      <c r="AW106" s="87"/>
      <c r="AX106" s="106">
        <f t="shared" si="13"/>
        <v>318801</v>
      </c>
      <c r="AY106" s="106">
        <f t="shared" si="14"/>
        <v>0</v>
      </c>
      <c r="AZ106" s="106">
        <f t="shared" si="15"/>
        <v>318801</v>
      </c>
      <c r="BA106" s="106">
        <f t="shared" si="16"/>
        <v>0</v>
      </c>
      <c r="BB106" s="106">
        <f t="shared" si="17"/>
        <v>0</v>
      </c>
      <c r="BC106" s="106">
        <f t="shared" si="18"/>
        <v>0</v>
      </c>
      <c r="BD106" s="106">
        <f t="shared" si="19"/>
        <v>318801</v>
      </c>
      <c r="BE106" s="106"/>
      <c r="BF106" s="106"/>
      <c r="BG106" s="106"/>
      <c r="BH106" s="106"/>
      <c r="BI106" s="106"/>
      <c r="BJ106" s="106"/>
      <c r="BK106" s="106"/>
      <c r="BL106" s="106"/>
    </row>
    <row r="107" spans="2:65" s="109" customFormat="1" x14ac:dyDescent="0.5">
      <c r="B107" s="110">
        <v>2013</v>
      </c>
      <c r="C107" s="111">
        <v>8300</v>
      </c>
      <c r="D107" s="110">
        <v>2</v>
      </c>
      <c r="E107" s="110">
        <v>5000</v>
      </c>
      <c r="F107" s="110">
        <v>5300</v>
      </c>
      <c r="G107" s="110">
        <v>531</v>
      </c>
      <c r="H107" s="110"/>
      <c r="I107" s="112" t="s">
        <v>90</v>
      </c>
      <c r="J107" s="113">
        <v>1334978.83</v>
      </c>
      <c r="K107" s="113">
        <v>0</v>
      </c>
      <c r="L107" s="113">
        <f t="shared" si="10"/>
        <v>1334978.83</v>
      </c>
      <c r="M107" s="113">
        <v>0</v>
      </c>
      <c r="N107" s="113">
        <v>0</v>
      </c>
      <c r="O107" s="113">
        <f t="shared" si="2"/>
        <v>0</v>
      </c>
      <c r="P107" s="113">
        <f t="shared" si="11"/>
        <v>1334978.83</v>
      </c>
      <c r="Q107" s="87"/>
      <c r="R107" s="113">
        <v>1016177.83</v>
      </c>
      <c r="S107" s="113">
        <v>0</v>
      </c>
      <c r="T107" s="113">
        <v>1016177.83</v>
      </c>
      <c r="U107" s="113">
        <v>0</v>
      </c>
      <c r="V107" s="113">
        <v>0</v>
      </c>
      <c r="W107" s="113">
        <v>0</v>
      </c>
      <c r="X107" s="113">
        <v>1016177.83</v>
      </c>
      <c r="Y107" s="87"/>
      <c r="Z107" s="113">
        <v>0</v>
      </c>
      <c r="AA107" s="113">
        <v>0</v>
      </c>
      <c r="AB107" s="113">
        <v>0</v>
      </c>
      <c r="AC107" s="113">
        <v>0</v>
      </c>
      <c r="AD107" s="113">
        <v>0</v>
      </c>
      <c r="AE107" s="113">
        <v>0</v>
      </c>
      <c r="AF107" s="113">
        <v>0</v>
      </c>
      <c r="AG107" s="87"/>
      <c r="AH107" s="113">
        <v>0</v>
      </c>
      <c r="AI107" s="113">
        <v>0</v>
      </c>
      <c r="AJ107" s="113">
        <v>0</v>
      </c>
      <c r="AK107" s="113">
        <v>0</v>
      </c>
      <c r="AL107" s="113">
        <v>0</v>
      </c>
      <c r="AM107" s="113">
        <v>0</v>
      </c>
      <c r="AN107" s="113">
        <v>0</v>
      </c>
      <c r="AO107" s="87"/>
      <c r="AP107" s="113">
        <v>0</v>
      </c>
      <c r="AQ107" s="113">
        <v>0</v>
      </c>
      <c r="AR107" s="113">
        <v>0</v>
      </c>
      <c r="AS107" s="113">
        <v>0</v>
      </c>
      <c r="AT107" s="113">
        <v>0</v>
      </c>
      <c r="AU107" s="113">
        <v>0</v>
      </c>
      <c r="AV107" s="113">
        <v>0</v>
      </c>
      <c r="AW107" s="87"/>
      <c r="AX107" s="113">
        <f t="shared" si="13"/>
        <v>318801.00000000012</v>
      </c>
      <c r="AY107" s="113">
        <f t="shared" si="14"/>
        <v>0</v>
      </c>
      <c r="AZ107" s="113">
        <f t="shared" si="15"/>
        <v>318801.00000000012</v>
      </c>
      <c r="BA107" s="113">
        <f t="shared" si="16"/>
        <v>0</v>
      </c>
      <c r="BB107" s="113">
        <f t="shared" si="17"/>
        <v>0</v>
      </c>
      <c r="BC107" s="113">
        <f t="shared" si="18"/>
        <v>0</v>
      </c>
      <c r="BD107" s="113">
        <f t="shared" si="19"/>
        <v>318801.00000000012</v>
      </c>
      <c r="BE107" s="113"/>
      <c r="BF107" s="113"/>
      <c r="BG107" s="113"/>
      <c r="BH107" s="113"/>
      <c r="BI107" s="113"/>
      <c r="BJ107" s="113"/>
      <c r="BK107" s="113"/>
      <c r="BL107" s="113"/>
    </row>
    <row r="108" spans="2:65" s="109" customFormat="1" x14ac:dyDescent="0.5">
      <c r="B108" s="117">
        <v>2013</v>
      </c>
      <c r="C108" s="118">
        <v>8308</v>
      </c>
      <c r="D108" s="117">
        <v>2</v>
      </c>
      <c r="E108" s="117">
        <v>5000</v>
      </c>
      <c r="F108" s="117">
        <v>5300</v>
      </c>
      <c r="G108" s="117">
        <v>531</v>
      </c>
      <c r="H108" s="117">
        <v>53101</v>
      </c>
      <c r="I108" s="119" t="s">
        <v>90</v>
      </c>
      <c r="J108" s="87">
        <v>1334978.83</v>
      </c>
      <c r="K108" s="87">
        <v>0</v>
      </c>
      <c r="L108" s="87">
        <f t="shared" si="10"/>
        <v>1334978.83</v>
      </c>
      <c r="M108" s="87">
        <v>0</v>
      </c>
      <c r="N108" s="87">
        <v>0</v>
      </c>
      <c r="O108" s="87">
        <f t="shared" si="2"/>
        <v>0</v>
      </c>
      <c r="P108" s="87">
        <f t="shared" si="11"/>
        <v>1334978.83</v>
      </c>
      <c r="Q108" s="87"/>
      <c r="R108" s="87">
        <v>1016177.83</v>
      </c>
      <c r="S108" s="87">
        <v>0</v>
      </c>
      <c r="T108" s="87">
        <v>1016177.83</v>
      </c>
      <c r="U108" s="87">
        <v>0</v>
      </c>
      <c r="V108" s="87">
        <v>0</v>
      </c>
      <c r="W108" s="87">
        <v>0</v>
      </c>
      <c r="X108" s="87">
        <v>1016177.83</v>
      </c>
      <c r="Y108" s="87"/>
      <c r="Z108" s="87">
        <v>0</v>
      </c>
      <c r="AA108" s="87">
        <v>0</v>
      </c>
      <c r="AB108" s="87">
        <v>0</v>
      </c>
      <c r="AC108" s="87">
        <v>0</v>
      </c>
      <c r="AD108" s="87">
        <v>0</v>
      </c>
      <c r="AE108" s="87">
        <v>0</v>
      </c>
      <c r="AF108" s="87">
        <v>0</v>
      </c>
      <c r="AG108" s="87"/>
      <c r="AH108" s="87">
        <v>0</v>
      </c>
      <c r="AI108" s="87">
        <v>0</v>
      </c>
      <c r="AJ108" s="87">
        <v>0</v>
      </c>
      <c r="AK108" s="87">
        <v>0</v>
      </c>
      <c r="AL108" s="87">
        <v>0</v>
      </c>
      <c r="AM108" s="87">
        <v>0</v>
      </c>
      <c r="AN108" s="87">
        <v>0</v>
      </c>
      <c r="AO108" s="87"/>
      <c r="AP108" s="87">
        <v>0</v>
      </c>
      <c r="AQ108" s="87">
        <v>0</v>
      </c>
      <c r="AR108" s="87">
        <v>0</v>
      </c>
      <c r="AS108" s="87">
        <v>0</v>
      </c>
      <c r="AT108" s="87">
        <v>0</v>
      </c>
      <c r="AU108" s="87">
        <v>0</v>
      </c>
      <c r="AV108" s="87">
        <v>0</v>
      </c>
      <c r="AW108" s="87"/>
      <c r="AX108" s="87">
        <f t="shared" si="13"/>
        <v>318801.00000000012</v>
      </c>
      <c r="AY108" s="120">
        <f t="shared" si="14"/>
        <v>0</v>
      </c>
      <c r="AZ108" s="120">
        <f t="shared" si="15"/>
        <v>318801.00000000012</v>
      </c>
      <c r="BA108" s="120">
        <f t="shared" si="16"/>
        <v>0</v>
      </c>
      <c r="BB108" s="120">
        <f t="shared" si="17"/>
        <v>0</v>
      </c>
      <c r="BC108" s="120">
        <f t="shared" si="18"/>
        <v>0</v>
      </c>
      <c r="BD108" s="120">
        <f t="shared" si="19"/>
        <v>318801.00000000012</v>
      </c>
      <c r="BE108" s="120" t="s">
        <v>72</v>
      </c>
      <c r="BF108" s="87">
        <v>30</v>
      </c>
      <c r="BG108" s="87">
        <v>0</v>
      </c>
      <c r="BH108" s="87">
        <v>25</v>
      </c>
      <c r="BI108" s="87">
        <v>0</v>
      </c>
      <c r="BJ108" s="121">
        <v>5</v>
      </c>
      <c r="BK108" s="121">
        <v>0</v>
      </c>
      <c r="BL108" s="87"/>
    </row>
    <row r="109" spans="2:65" s="109" customFormat="1" x14ac:dyDescent="0.5">
      <c r="B109" s="110">
        <v>2013</v>
      </c>
      <c r="C109" s="111">
        <v>8300</v>
      </c>
      <c r="D109" s="110">
        <v>2</v>
      </c>
      <c r="E109" s="110">
        <v>5000</v>
      </c>
      <c r="F109" s="110">
        <v>5300</v>
      </c>
      <c r="G109" s="110">
        <v>532</v>
      </c>
      <c r="H109" s="110"/>
      <c r="I109" s="112" t="s">
        <v>91</v>
      </c>
      <c r="J109" s="113">
        <v>388193.41</v>
      </c>
      <c r="K109" s="113">
        <v>0</v>
      </c>
      <c r="L109" s="113">
        <f t="shared" si="10"/>
        <v>388193.41</v>
      </c>
      <c r="M109" s="113">
        <v>0</v>
      </c>
      <c r="N109" s="113">
        <v>0</v>
      </c>
      <c r="O109" s="113">
        <f t="shared" si="2"/>
        <v>0</v>
      </c>
      <c r="P109" s="113">
        <f t="shared" si="11"/>
        <v>388193.41</v>
      </c>
      <c r="Q109" s="87"/>
      <c r="R109" s="113">
        <v>388193.41</v>
      </c>
      <c r="S109" s="113">
        <v>0</v>
      </c>
      <c r="T109" s="113">
        <v>388193.41</v>
      </c>
      <c r="U109" s="113">
        <v>0</v>
      </c>
      <c r="V109" s="113">
        <v>0</v>
      </c>
      <c r="W109" s="113">
        <v>0</v>
      </c>
      <c r="X109" s="113">
        <v>388193.41</v>
      </c>
      <c r="Y109" s="87"/>
      <c r="Z109" s="113">
        <v>0</v>
      </c>
      <c r="AA109" s="113">
        <v>0</v>
      </c>
      <c r="AB109" s="113">
        <v>0</v>
      </c>
      <c r="AC109" s="113">
        <v>0</v>
      </c>
      <c r="AD109" s="113">
        <v>0</v>
      </c>
      <c r="AE109" s="113">
        <v>0</v>
      </c>
      <c r="AF109" s="113">
        <v>0</v>
      </c>
      <c r="AG109" s="87"/>
      <c r="AH109" s="113">
        <v>0</v>
      </c>
      <c r="AI109" s="113">
        <v>0</v>
      </c>
      <c r="AJ109" s="113">
        <v>0</v>
      </c>
      <c r="AK109" s="113">
        <v>0</v>
      </c>
      <c r="AL109" s="113">
        <v>0</v>
      </c>
      <c r="AM109" s="113">
        <v>0</v>
      </c>
      <c r="AN109" s="113">
        <v>0</v>
      </c>
      <c r="AO109" s="87"/>
      <c r="AP109" s="113">
        <v>0</v>
      </c>
      <c r="AQ109" s="113">
        <v>0</v>
      </c>
      <c r="AR109" s="113">
        <v>0</v>
      </c>
      <c r="AS109" s="113">
        <v>0</v>
      </c>
      <c r="AT109" s="113">
        <v>0</v>
      </c>
      <c r="AU109" s="113">
        <v>0</v>
      </c>
      <c r="AV109" s="113">
        <v>0</v>
      </c>
      <c r="AW109" s="87"/>
      <c r="AX109" s="113">
        <f t="shared" si="13"/>
        <v>0</v>
      </c>
      <c r="AY109" s="113">
        <f t="shared" si="14"/>
        <v>0</v>
      </c>
      <c r="AZ109" s="113">
        <f t="shared" si="15"/>
        <v>0</v>
      </c>
      <c r="BA109" s="113">
        <f t="shared" si="16"/>
        <v>0</v>
      </c>
      <c r="BB109" s="113">
        <f t="shared" si="17"/>
        <v>0</v>
      </c>
      <c r="BC109" s="113">
        <f t="shared" si="18"/>
        <v>0</v>
      </c>
      <c r="BD109" s="113">
        <f t="shared" si="19"/>
        <v>0</v>
      </c>
      <c r="BE109" s="113"/>
      <c r="BF109" s="113"/>
      <c r="BG109" s="113"/>
      <c r="BH109" s="113"/>
      <c r="BI109" s="113"/>
      <c r="BJ109" s="113"/>
      <c r="BK109" s="113"/>
      <c r="BL109" s="113"/>
    </row>
    <row r="110" spans="2:65" s="109" customFormat="1" x14ac:dyDescent="0.5">
      <c r="B110" s="117">
        <v>2013</v>
      </c>
      <c r="C110" s="118">
        <v>8308</v>
      </c>
      <c r="D110" s="117">
        <v>2</v>
      </c>
      <c r="E110" s="117">
        <v>5000</v>
      </c>
      <c r="F110" s="117">
        <v>5300</v>
      </c>
      <c r="G110" s="117">
        <v>532</v>
      </c>
      <c r="H110" s="117">
        <v>53201</v>
      </c>
      <c r="I110" s="119" t="s">
        <v>91</v>
      </c>
      <c r="J110" s="87">
        <v>388193.41</v>
      </c>
      <c r="K110" s="87">
        <v>0</v>
      </c>
      <c r="L110" s="87">
        <f t="shared" si="10"/>
        <v>388193.41</v>
      </c>
      <c r="M110" s="87">
        <v>0</v>
      </c>
      <c r="N110" s="87">
        <v>0</v>
      </c>
      <c r="O110" s="87">
        <f t="shared" si="2"/>
        <v>0</v>
      </c>
      <c r="P110" s="87">
        <f t="shared" si="11"/>
        <v>388193.41</v>
      </c>
      <c r="Q110" s="87"/>
      <c r="R110" s="87">
        <v>388193.41</v>
      </c>
      <c r="S110" s="87">
        <v>0</v>
      </c>
      <c r="T110" s="87">
        <v>388193.41</v>
      </c>
      <c r="U110" s="87">
        <v>0</v>
      </c>
      <c r="V110" s="87">
        <v>0</v>
      </c>
      <c r="W110" s="87">
        <v>0</v>
      </c>
      <c r="X110" s="87">
        <v>388193.41</v>
      </c>
      <c r="Y110" s="87"/>
      <c r="Z110" s="87">
        <v>0</v>
      </c>
      <c r="AA110" s="87">
        <v>0</v>
      </c>
      <c r="AB110" s="87">
        <v>0</v>
      </c>
      <c r="AC110" s="87">
        <v>0</v>
      </c>
      <c r="AD110" s="87">
        <v>0</v>
      </c>
      <c r="AE110" s="87">
        <v>0</v>
      </c>
      <c r="AF110" s="87">
        <v>0</v>
      </c>
      <c r="AG110" s="87"/>
      <c r="AH110" s="87">
        <v>0</v>
      </c>
      <c r="AI110" s="87">
        <v>0</v>
      </c>
      <c r="AJ110" s="87">
        <v>0</v>
      </c>
      <c r="AK110" s="87">
        <v>0</v>
      </c>
      <c r="AL110" s="87">
        <v>0</v>
      </c>
      <c r="AM110" s="87">
        <v>0</v>
      </c>
      <c r="AN110" s="87">
        <v>0</v>
      </c>
      <c r="AO110" s="87"/>
      <c r="AP110" s="87">
        <v>0</v>
      </c>
      <c r="AQ110" s="87">
        <v>0</v>
      </c>
      <c r="AR110" s="87">
        <v>0</v>
      </c>
      <c r="AS110" s="87">
        <v>0</v>
      </c>
      <c r="AT110" s="87">
        <v>0</v>
      </c>
      <c r="AU110" s="87">
        <v>0</v>
      </c>
      <c r="AV110" s="87">
        <v>0</v>
      </c>
      <c r="AW110" s="87"/>
      <c r="AX110" s="120">
        <f t="shared" si="13"/>
        <v>0</v>
      </c>
      <c r="AY110" s="120">
        <f t="shared" si="14"/>
        <v>0</v>
      </c>
      <c r="AZ110" s="120">
        <f t="shared" si="15"/>
        <v>0</v>
      </c>
      <c r="BA110" s="120">
        <f t="shared" si="16"/>
        <v>0</v>
      </c>
      <c r="BB110" s="120">
        <f t="shared" si="17"/>
        <v>0</v>
      </c>
      <c r="BC110" s="120">
        <f t="shared" si="18"/>
        <v>0</v>
      </c>
      <c r="BD110" s="120">
        <f t="shared" si="19"/>
        <v>0</v>
      </c>
      <c r="BE110" s="120" t="s">
        <v>72</v>
      </c>
      <c r="BF110" s="87">
        <v>47</v>
      </c>
      <c r="BG110" s="87">
        <v>0</v>
      </c>
      <c r="BH110" s="87">
        <v>47</v>
      </c>
      <c r="BI110" s="87">
        <v>0</v>
      </c>
      <c r="BJ110" s="121">
        <v>0</v>
      </c>
      <c r="BK110" s="121">
        <v>0</v>
      </c>
      <c r="BL110" s="127"/>
    </row>
    <row r="111" spans="2:65" s="109" customFormat="1" x14ac:dyDescent="0.5">
      <c r="B111" s="103">
        <v>2013</v>
      </c>
      <c r="C111" s="104">
        <v>8308</v>
      </c>
      <c r="D111" s="103">
        <v>2</v>
      </c>
      <c r="E111" s="103">
        <v>5000</v>
      </c>
      <c r="F111" s="103">
        <v>5600</v>
      </c>
      <c r="G111" s="103"/>
      <c r="H111" s="103"/>
      <c r="I111" s="105" t="s">
        <v>92</v>
      </c>
      <c r="J111" s="106">
        <v>30006.97</v>
      </c>
      <c r="K111" s="106">
        <v>0</v>
      </c>
      <c r="L111" s="106">
        <f t="shared" si="10"/>
        <v>30006.97</v>
      </c>
      <c r="M111" s="106">
        <v>0</v>
      </c>
      <c r="N111" s="106">
        <v>0</v>
      </c>
      <c r="O111" s="106">
        <f t="shared" si="2"/>
        <v>0</v>
      </c>
      <c r="P111" s="106">
        <f t="shared" si="11"/>
        <v>30006.97</v>
      </c>
      <c r="Q111" s="87"/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87"/>
      <c r="Z111" s="106">
        <v>0</v>
      </c>
      <c r="AA111" s="106">
        <v>0</v>
      </c>
      <c r="AB111" s="106">
        <v>0</v>
      </c>
      <c r="AC111" s="106">
        <v>0</v>
      </c>
      <c r="AD111" s="106">
        <v>0</v>
      </c>
      <c r="AE111" s="106">
        <v>0</v>
      </c>
      <c r="AF111" s="106">
        <v>0</v>
      </c>
      <c r="AG111" s="87"/>
      <c r="AH111" s="106">
        <v>0</v>
      </c>
      <c r="AI111" s="106">
        <v>0</v>
      </c>
      <c r="AJ111" s="106">
        <v>0</v>
      </c>
      <c r="AK111" s="106">
        <v>0</v>
      </c>
      <c r="AL111" s="106">
        <v>0</v>
      </c>
      <c r="AM111" s="106">
        <v>0</v>
      </c>
      <c r="AN111" s="106">
        <v>0</v>
      </c>
      <c r="AO111" s="87"/>
      <c r="AP111" s="106">
        <v>0</v>
      </c>
      <c r="AQ111" s="106">
        <v>0</v>
      </c>
      <c r="AR111" s="106">
        <v>0</v>
      </c>
      <c r="AS111" s="106">
        <v>0</v>
      </c>
      <c r="AT111" s="106">
        <v>0</v>
      </c>
      <c r="AU111" s="106">
        <v>0</v>
      </c>
      <c r="AV111" s="106">
        <v>0</v>
      </c>
      <c r="AW111" s="87"/>
      <c r="AX111" s="106">
        <f t="shared" si="13"/>
        <v>30006.97</v>
      </c>
      <c r="AY111" s="106">
        <f t="shared" si="14"/>
        <v>0</v>
      </c>
      <c r="AZ111" s="106">
        <f t="shared" si="15"/>
        <v>30006.97</v>
      </c>
      <c r="BA111" s="106">
        <f t="shared" si="16"/>
        <v>0</v>
      </c>
      <c r="BB111" s="106">
        <f t="shared" si="17"/>
        <v>0</v>
      </c>
      <c r="BC111" s="106">
        <f t="shared" si="18"/>
        <v>0</v>
      </c>
      <c r="BD111" s="106">
        <f t="shared" si="19"/>
        <v>30006.97</v>
      </c>
      <c r="BE111" s="106"/>
      <c r="BF111" s="106"/>
      <c r="BG111" s="106"/>
      <c r="BH111" s="106"/>
      <c r="BI111" s="106"/>
      <c r="BJ111" s="106"/>
      <c r="BK111" s="106"/>
      <c r="BL111" s="106"/>
    </row>
    <row r="112" spans="2:65" s="109" customFormat="1" x14ac:dyDescent="0.5">
      <c r="B112" s="110">
        <v>2013</v>
      </c>
      <c r="C112" s="111">
        <v>8300</v>
      </c>
      <c r="D112" s="110">
        <v>2</v>
      </c>
      <c r="E112" s="110">
        <v>5000</v>
      </c>
      <c r="F112" s="110">
        <v>5600</v>
      </c>
      <c r="G112" s="110">
        <v>564</v>
      </c>
      <c r="H112" s="110"/>
      <c r="I112" s="112" t="s">
        <v>92</v>
      </c>
      <c r="J112" s="113">
        <v>30006.97</v>
      </c>
      <c r="K112" s="113">
        <v>0</v>
      </c>
      <c r="L112" s="113">
        <f t="shared" si="10"/>
        <v>30006.97</v>
      </c>
      <c r="M112" s="113">
        <v>0</v>
      </c>
      <c r="N112" s="113">
        <v>0</v>
      </c>
      <c r="O112" s="113">
        <f t="shared" si="2"/>
        <v>0</v>
      </c>
      <c r="P112" s="113">
        <f t="shared" si="11"/>
        <v>30006.97</v>
      </c>
      <c r="Q112" s="87"/>
      <c r="R112" s="113">
        <v>0</v>
      </c>
      <c r="S112" s="113">
        <v>0</v>
      </c>
      <c r="T112" s="113">
        <v>0</v>
      </c>
      <c r="U112" s="113">
        <v>0</v>
      </c>
      <c r="V112" s="113">
        <v>0</v>
      </c>
      <c r="W112" s="113">
        <v>0</v>
      </c>
      <c r="X112" s="113">
        <v>0</v>
      </c>
      <c r="Y112" s="87"/>
      <c r="Z112" s="113">
        <v>0</v>
      </c>
      <c r="AA112" s="113">
        <v>0</v>
      </c>
      <c r="AB112" s="113">
        <v>0</v>
      </c>
      <c r="AC112" s="113">
        <v>0</v>
      </c>
      <c r="AD112" s="113">
        <v>0</v>
      </c>
      <c r="AE112" s="113">
        <v>0</v>
      </c>
      <c r="AF112" s="113">
        <v>0</v>
      </c>
      <c r="AG112" s="87"/>
      <c r="AH112" s="113">
        <v>0</v>
      </c>
      <c r="AI112" s="113">
        <v>0</v>
      </c>
      <c r="AJ112" s="113">
        <v>0</v>
      </c>
      <c r="AK112" s="113">
        <v>0</v>
      </c>
      <c r="AL112" s="113">
        <v>0</v>
      </c>
      <c r="AM112" s="113">
        <v>0</v>
      </c>
      <c r="AN112" s="113">
        <v>0</v>
      </c>
      <c r="AO112" s="87"/>
      <c r="AP112" s="113">
        <v>0</v>
      </c>
      <c r="AQ112" s="113">
        <v>0</v>
      </c>
      <c r="AR112" s="113">
        <v>0</v>
      </c>
      <c r="AS112" s="113">
        <v>0</v>
      </c>
      <c r="AT112" s="113">
        <v>0</v>
      </c>
      <c r="AU112" s="113">
        <v>0</v>
      </c>
      <c r="AV112" s="113">
        <v>0</v>
      </c>
      <c r="AW112" s="87"/>
      <c r="AX112" s="113">
        <f t="shared" si="13"/>
        <v>30006.97</v>
      </c>
      <c r="AY112" s="113">
        <f t="shared" si="14"/>
        <v>0</v>
      </c>
      <c r="AZ112" s="113">
        <f t="shared" si="15"/>
        <v>30006.97</v>
      </c>
      <c r="BA112" s="113">
        <f t="shared" si="16"/>
        <v>0</v>
      </c>
      <c r="BB112" s="113">
        <f t="shared" si="17"/>
        <v>0</v>
      </c>
      <c r="BC112" s="113">
        <f t="shared" si="18"/>
        <v>0</v>
      </c>
      <c r="BD112" s="113">
        <f t="shared" si="19"/>
        <v>30006.97</v>
      </c>
      <c r="BE112" s="113"/>
      <c r="BF112" s="113"/>
      <c r="BG112" s="113"/>
      <c r="BH112" s="113"/>
      <c r="BI112" s="113"/>
      <c r="BJ112" s="113"/>
      <c r="BK112" s="113"/>
      <c r="BL112" s="113"/>
    </row>
    <row r="113" spans="2:64" s="109" customFormat="1" x14ac:dyDescent="0.5">
      <c r="B113" s="117">
        <v>2013</v>
      </c>
      <c r="C113" s="118">
        <v>8308</v>
      </c>
      <c r="D113" s="117">
        <v>2</v>
      </c>
      <c r="E113" s="117">
        <v>5000</v>
      </c>
      <c r="F113" s="117">
        <v>5600</v>
      </c>
      <c r="G113" s="117">
        <v>564</v>
      </c>
      <c r="H113" s="117">
        <v>56401</v>
      </c>
      <c r="I113" s="119" t="s">
        <v>93</v>
      </c>
      <c r="J113" s="87">
        <v>30006.97</v>
      </c>
      <c r="K113" s="87">
        <v>0</v>
      </c>
      <c r="L113" s="87">
        <f t="shared" si="10"/>
        <v>30006.97</v>
      </c>
      <c r="M113" s="87">
        <v>0</v>
      </c>
      <c r="N113" s="87">
        <v>0</v>
      </c>
      <c r="O113" s="87">
        <f t="shared" si="2"/>
        <v>0</v>
      </c>
      <c r="P113" s="87">
        <f t="shared" si="11"/>
        <v>30006.97</v>
      </c>
      <c r="Q113" s="87"/>
      <c r="R113" s="87">
        <v>0</v>
      </c>
      <c r="S113" s="87">
        <v>0</v>
      </c>
      <c r="T113" s="87">
        <v>0</v>
      </c>
      <c r="U113" s="87">
        <v>0</v>
      </c>
      <c r="V113" s="87">
        <v>0</v>
      </c>
      <c r="W113" s="87">
        <v>0</v>
      </c>
      <c r="X113" s="87">
        <v>0</v>
      </c>
      <c r="Y113" s="87"/>
      <c r="Z113" s="87">
        <v>0</v>
      </c>
      <c r="AA113" s="87">
        <v>0</v>
      </c>
      <c r="AB113" s="87">
        <v>0</v>
      </c>
      <c r="AC113" s="87">
        <v>0</v>
      </c>
      <c r="AD113" s="87">
        <v>0</v>
      </c>
      <c r="AE113" s="87">
        <v>0</v>
      </c>
      <c r="AF113" s="87">
        <v>0</v>
      </c>
      <c r="AG113" s="87"/>
      <c r="AH113" s="87">
        <v>0</v>
      </c>
      <c r="AI113" s="87">
        <v>0</v>
      </c>
      <c r="AJ113" s="87">
        <v>0</v>
      </c>
      <c r="AK113" s="87">
        <v>0</v>
      </c>
      <c r="AL113" s="87">
        <v>0</v>
      </c>
      <c r="AM113" s="87">
        <v>0</v>
      </c>
      <c r="AN113" s="87">
        <v>0</v>
      </c>
      <c r="AO113" s="87"/>
      <c r="AP113" s="87">
        <v>0</v>
      </c>
      <c r="AQ113" s="87">
        <v>0</v>
      </c>
      <c r="AR113" s="87">
        <v>0</v>
      </c>
      <c r="AS113" s="87">
        <v>0</v>
      </c>
      <c r="AT113" s="87">
        <v>0</v>
      </c>
      <c r="AU113" s="87">
        <v>0</v>
      </c>
      <c r="AV113" s="87">
        <v>0</v>
      </c>
      <c r="AW113" s="87"/>
      <c r="AX113" s="87">
        <f t="shared" si="13"/>
        <v>30006.97</v>
      </c>
      <c r="AY113" s="87">
        <f t="shared" si="14"/>
        <v>0</v>
      </c>
      <c r="AZ113" s="87">
        <f t="shared" si="15"/>
        <v>30006.97</v>
      </c>
      <c r="BA113" s="87">
        <f t="shared" si="16"/>
        <v>0</v>
      </c>
      <c r="BB113" s="87">
        <f t="shared" si="17"/>
        <v>0</v>
      </c>
      <c r="BC113" s="87">
        <f t="shared" si="18"/>
        <v>0</v>
      </c>
      <c r="BD113" s="87">
        <f t="shared" si="19"/>
        <v>30006.97</v>
      </c>
      <c r="BE113" s="120" t="s">
        <v>72</v>
      </c>
      <c r="BF113" s="87">
        <v>3</v>
      </c>
      <c r="BG113" s="87"/>
      <c r="BH113" s="87"/>
      <c r="BI113" s="87"/>
      <c r="BJ113" s="121">
        <v>3</v>
      </c>
      <c r="BK113" s="121"/>
      <c r="BL113" s="127"/>
    </row>
    <row r="114" spans="2:64" s="109" customFormat="1" x14ac:dyDescent="0.5">
      <c r="B114" s="103">
        <v>2013</v>
      </c>
      <c r="C114" s="104">
        <v>8308</v>
      </c>
      <c r="D114" s="103">
        <v>2</v>
      </c>
      <c r="E114" s="103">
        <v>5000</v>
      </c>
      <c r="F114" s="103">
        <v>5900</v>
      </c>
      <c r="G114" s="103"/>
      <c r="H114" s="103"/>
      <c r="I114" s="105" t="s">
        <v>94</v>
      </c>
      <c r="J114" s="106">
        <v>1060130</v>
      </c>
      <c r="K114" s="106">
        <v>0</v>
      </c>
      <c r="L114" s="106">
        <f t="shared" si="10"/>
        <v>1060130</v>
      </c>
      <c r="M114" s="106">
        <v>0</v>
      </c>
      <c r="N114" s="106">
        <v>0</v>
      </c>
      <c r="O114" s="106">
        <f t="shared" si="2"/>
        <v>0</v>
      </c>
      <c r="P114" s="106">
        <f t="shared" si="11"/>
        <v>1060130</v>
      </c>
      <c r="Q114" s="87"/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87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87"/>
      <c r="AH114" s="106">
        <v>0</v>
      </c>
      <c r="AI114" s="106">
        <v>0</v>
      </c>
      <c r="AJ114" s="106">
        <v>0</v>
      </c>
      <c r="AK114" s="106">
        <v>0</v>
      </c>
      <c r="AL114" s="106">
        <v>0</v>
      </c>
      <c r="AM114" s="106">
        <v>0</v>
      </c>
      <c r="AN114" s="106">
        <v>0</v>
      </c>
      <c r="AO114" s="87"/>
      <c r="AP114" s="106">
        <v>0</v>
      </c>
      <c r="AQ114" s="106">
        <v>0</v>
      </c>
      <c r="AR114" s="106">
        <v>0</v>
      </c>
      <c r="AS114" s="106">
        <v>0</v>
      </c>
      <c r="AT114" s="106">
        <v>0</v>
      </c>
      <c r="AU114" s="106">
        <v>0</v>
      </c>
      <c r="AV114" s="106">
        <v>0</v>
      </c>
      <c r="AW114" s="87"/>
      <c r="AX114" s="106">
        <f t="shared" si="13"/>
        <v>1060130</v>
      </c>
      <c r="AY114" s="106">
        <f t="shared" si="14"/>
        <v>0</v>
      </c>
      <c r="AZ114" s="106">
        <f t="shared" si="15"/>
        <v>1060130</v>
      </c>
      <c r="BA114" s="106">
        <f t="shared" si="16"/>
        <v>0</v>
      </c>
      <c r="BB114" s="106">
        <f t="shared" si="17"/>
        <v>0</v>
      </c>
      <c r="BC114" s="106">
        <f t="shared" si="18"/>
        <v>0</v>
      </c>
      <c r="BD114" s="106">
        <f t="shared" si="19"/>
        <v>1060130</v>
      </c>
      <c r="BE114" s="106"/>
      <c r="BF114" s="106"/>
      <c r="BG114" s="106"/>
      <c r="BH114" s="106"/>
      <c r="BI114" s="106"/>
      <c r="BJ114" s="106"/>
      <c r="BK114" s="106"/>
      <c r="BL114" s="106"/>
    </row>
    <row r="115" spans="2:64" s="109" customFormat="1" x14ac:dyDescent="0.5">
      <c r="B115" s="110">
        <v>2013</v>
      </c>
      <c r="C115" s="111">
        <v>8300</v>
      </c>
      <c r="D115" s="110">
        <v>2</v>
      </c>
      <c r="E115" s="110">
        <v>5000</v>
      </c>
      <c r="F115" s="110">
        <v>5900</v>
      </c>
      <c r="G115" s="110">
        <v>591</v>
      </c>
      <c r="H115" s="110"/>
      <c r="I115" s="112" t="s">
        <v>95</v>
      </c>
      <c r="J115" s="113">
        <v>1060130</v>
      </c>
      <c r="K115" s="113">
        <v>0</v>
      </c>
      <c r="L115" s="113">
        <f t="shared" si="10"/>
        <v>1060130</v>
      </c>
      <c r="M115" s="113">
        <v>0</v>
      </c>
      <c r="N115" s="113">
        <v>0</v>
      </c>
      <c r="O115" s="113">
        <f t="shared" si="2"/>
        <v>0</v>
      </c>
      <c r="P115" s="113">
        <f t="shared" si="11"/>
        <v>1060130</v>
      </c>
      <c r="Q115" s="87"/>
      <c r="R115" s="113">
        <v>0</v>
      </c>
      <c r="S115" s="113">
        <v>0</v>
      </c>
      <c r="T115" s="113">
        <v>0</v>
      </c>
      <c r="U115" s="113">
        <v>0</v>
      </c>
      <c r="V115" s="113">
        <v>0</v>
      </c>
      <c r="W115" s="113">
        <v>0</v>
      </c>
      <c r="X115" s="113">
        <v>0</v>
      </c>
      <c r="Y115" s="87"/>
      <c r="Z115" s="113">
        <v>0</v>
      </c>
      <c r="AA115" s="113">
        <v>0</v>
      </c>
      <c r="AB115" s="113">
        <v>0</v>
      </c>
      <c r="AC115" s="113">
        <v>0</v>
      </c>
      <c r="AD115" s="113">
        <v>0</v>
      </c>
      <c r="AE115" s="113">
        <v>0</v>
      </c>
      <c r="AF115" s="113">
        <v>0</v>
      </c>
      <c r="AG115" s="87"/>
      <c r="AH115" s="113">
        <v>0</v>
      </c>
      <c r="AI115" s="113">
        <v>0</v>
      </c>
      <c r="AJ115" s="113">
        <v>0</v>
      </c>
      <c r="AK115" s="113">
        <v>0</v>
      </c>
      <c r="AL115" s="113">
        <v>0</v>
      </c>
      <c r="AM115" s="113">
        <v>0</v>
      </c>
      <c r="AN115" s="113">
        <v>0</v>
      </c>
      <c r="AO115" s="87"/>
      <c r="AP115" s="113">
        <v>0</v>
      </c>
      <c r="AQ115" s="113">
        <v>0</v>
      </c>
      <c r="AR115" s="113">
        <v>0</v>
      </c>
      <c r="AS115" s="113">
        <v>0</v>
      </c>
      <c r="AT115" s="113">
        <v>0</v>
      </c>
      <c r="AU115" s="113">
        <v>0</v>
      </c>
      <c r="AV115" s="113">
        <v>0</v>
      </c>
      <c r="AW115" s="87"/>
      <c r="AX115" s="113">
        <f t="shared" si="13"/>
        <v>1060130</v>
      </c>
      <c r="AY115" s="113">
        <f t="shared" si="14"/>
        <v>0</v>
      </c>
      <c r="AZ115" s="113">
        <f t="shared" si="15"/>
        <v>1060130</v>
      </c>
      <c r="BA115" s="113">
        <f t="shared" si="16"/>
        <v>0</v>
      </c>
      <c r="BB115" s="113">
        <f t="shared" si="17"/>
        <v>0</v>
      </c>
      <c r="BC115" s="113">
        <f t="shared" si="18"/>
        <v>0</v>
      </c>
      <c r="BD115" s="113">
        <f t="shared" si="19"/>
        <v>1060130</v>
      </c>
      <c r="BE115" s="113"/>
      <c r="BF115" s="113"/>
      <c r="BG115" s="113"/>
      <c r="BH115" s="113"/>
      <c r="BI115" s="113"/>
      <c r="BJ115" s="113"/>
      <c r="BK115" s="113"/>
      <c r="BL115" s="113"/>
    </row>
    <row r="116" spans="2:64" s="109" customFormat="1" x14ac:dyDescent="0.5">
      <c r="B116" s="117">
        <v>2013</v>
      </c>
      <c r="C116" s="118">
        <v>8308</v>
      </c>
      <c r="D116" s="117">
        <v>2</v>
      </c>
      <c r="E116" s="117">
        <v>5000</v>
      </c>
      <c r="F116" s="117">
        <v>5900</v>
      </c>
      <c r="G116" s="117">
        <v>591</v>
      </c>
      <c r="H116" s="117">
        <v>59101</v>
      </c>
      <c r="I116" s="119" t="s">
        <v>95</v>
      </c>
      <c r="J116" s="87">
        <v>1060130</v>
      </c>
      <c r="K116" s="87">
        <v>0</v>
      </c>
      <c r="L116" s="87">
        <f t="shared" si="10"/>
        <v>1060130</v>
      </c>
      <c r="M116" s="87">
        <v>0</v>
      </c>
      <c r="N116" s="87">
        <v>0</v>
      </c>
      <c r="O116" s="87">
        <f t="shared" si="2"/>
        <v>0</v>
      </c>
      <c r="P116" s="87">
        <f t="shared" si="11"/>
        <v>1060130</v>
      </c>
      <c r="Q116" s="87"/>
      <c r="R116" s="87">
        <v>0</v>
      </c>
      <c r="S116" s="87">
        <v>0</v>
      </c>
      <c r="T116" s="87">
        <v>0</v>
      </c>
      <c r="U116" s="87">
        <v>0</v>
      </c>
      <c r="V116" s="87">
        <v>0</v>
      </c>
      <c r="W116" s="87">
        <v>0</v>
      </c>
      <c r="X116" s="87">
        <v>0</v>
      </c>
      <c r="Y116" s="87"/>
      <c r="Z116" s="87">
        <v>0</v>
      </c>
      <c r="AA116" s="87">
        <v>0</v>
      </c>
      <c r="AB116" s="87">
        <v>0</v>
      </c>
      <c r="AC116" s="87">
        <v>0</v>
      </c>
      <c r="AD116" s="87">
        <v>0</v>
      </c>
      <c r="AE116" s="87">
        <v>0</v>
      </c>
      <c r="AF116" s="87">
        <v>0</v>
      </c>
      <c r="AG116" s="87"/>
      <c r="AH116" s="87">
        <v>0</v>
      </c>
      <c r="AI116" s="87">
        <v>0</v>
      </c>
      <c r="AJ116" s="87">
        <v>0</v>
      </c>
      <c r="AK116" s="87">
        <v>0</v>
      </c>
      <c r="AL116" s="87">
        <v>0</v>
      </c>
      <c r="AM116" s="87">
        <v>0</v>
      </c>
      <c r="AN116" s="87">
        <v>0</v>
      </c>
      <c r="AO116" s="87"/>
      <c r="AP116" s="87">
        <v>0</v>
      </c>
      <c r="AQ116" s="87">
        <v>0</v>
      </c>
      <c r="AR116" s="87">
        <v>0</v>
      </c>
      <c r="AS116" s="87">
        <v>0</v>
      </c>
      <c r="AT116" s="87">
        <v>0</v>
      </c>
      <c r="AU116" s="87">
        <v>0</v>
      </c>
      <c r="AV116" s="87">
        <v>0</v>
      </c>
      <c r="AW116" s="87"/>
      <c r="AX116" s="87">
        <f t="shared" si="13"/>
        <v>1060130</v>
      </c>
      <c r="AY116" s="87">
        <f t="shared" si="14"/>
        <v>0</v>
      </c>
      <c r="AZ116" s="87">
        <f t="shared" si="15"/>
        <v>1060130</v>
      </c>
      <c r="BA116" s="87">
        <f t="shared" si="16"/>
        <v>0</v>
      </c>
      <c r="BB116" s="87">
        <f t="shared" si="17"/>
        <v>0</v>
      </c>
      <c r="BC116" s="87">
        <f t="shared" si="18"/>
        <v>0</v>
      </c>
      <c r="BD116" s="87">
        <f t="shared" si="19"/>
        <v>1060130</v>
      </c>
      <c r="BE116" s="120" t="s">
        <v>113</v>
      </c>
      <c r="BF116" s="87">
        <v>2</v>
      </c>
      <c r="BG116" s="87"/>
      <c r="BH116" s="87"/>
      <c r="BI116" s="87"/>
      <c r="BJ116" s="121">
        <v>2</v>
      </c>
      <c r="BK116" s="121"/>
      <c r="BL116" s="127"/>
    </row>
    <row r="117" spans="2:64" s="116" customFormat="1" x14ac:dyDescent="0.5">
      <c r="B117" s="96">
        <v>2013</v>
      </c>
      <c r="C117" s="97">
        <v>8308</v>
      </c>
      <c r="D117" s="96">
        <v>2</v>
      </c>
      <c r="E117" s="96">
        <v>6000</v>
      </c>
      <c r="F117" s="96"/>
      <c r="G117" s="96"/>
      <c r="H117" s="96"/>
      <c r="I117" s="98" t="s">
        <v>96</v>
      </c>
      <c r="J117" s="99">
        <v>60367104.969999999</v>
      </c>
      <c r="K117" s="99">
        <v>0</v>
      </c>
      <c r="L117" s="99">
        <f t="shared" si="10"/>
        <v>60367104.969999999</v>
      </c>
      <c r="M117" s="99">
        <v>0</v>
      </c>
      <c r="N117" s="99">
        <v>0</v>
      </c>
      <c r="O117" s="99">
        <f t="shared" si="2"/>
        <v>0</v>
      </c>
      <c r="P117" s="99">
        <f t="shared" si="11"/>
        <v>60367104.969999999</v>
      </c>
      <c r="Q117" s="87"/>
      <c r="R117" s="99">
        <v>60367104.969999999</v>
      </c>
      <c r="S117" s="99">
        <v>0</v>
      </c>
      <c r="T117" s="99">
        <v>60367104.969999999</v>
      </c>
      <c r="U117" s="99">
        <v>0</v>
      </c>
      <c r="V117" s="99">
        <v>0</v>
      </c>
      <c r="W117" s="99">
        <v>0</v>
      </c>
      <c r="X117" s="99">
        <v>60367104.969999999</v>
      </c>
      <c r="Y117" s="87"/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87"/>
      <c r="AH117" s="99">
        <v>0</v>
      </c>
      <c r="AI117" s="99">
        <v>0</v>
      </c>
      <c r="AJ117" s="99">
        <v>0</v>
      </c>
      <c r="AK117" s="99">
        <v>0</v>
      </c>
      <c r="AL117" s="99">
        <v>0</v>
      </c>
      <c r="AM117" s="99">
        <v>0</v>
      </c>
      <c r="AN117" s="99">
        <v>0</v>
      </c>
      <c r="AO117" s="87"/>
      <c r="AP117" s="99">
        <v>0</v>
      </c>
      <c r="AQ117" s="99">
        <v>0</v>
      </c>
      <c r="AR117" s="99">
        <v>0</v>
      </c>
      <c r="AS117" s="99">
        <v>0</v>
      </c>
      <c r="AT117" s="99">
        <v>0</v>
      </c>
      <c r="AU117" s="99">
        <v>0</v>
      </c>
      <c r="AV117" s="99">
        <v>0</v>
      </c>
      <c r="AW117" s="87"/>
      <c r="AX117" s="99">
        <f t="shared" si="13"/>
        <v>0</v>
      </c>
      <c r="AY117" s="99">
        <f t="shared" si="14"/>
        <v>0</v>
      </c>
      <c r="AZ117" s="99">
        <f t="shared" si="15"/>
        <v>0</v>
      </c>
      <c r="BA117" s="99">
        <f t="shared" si="16"/>
        <v>0</v>
      </c>
      <c r="BB117" s="99">
        <f t="shared" si="17"/>
        <v>0</v>
      </c>
      <c r="BC117" s="99">
        <f t="shared" si="18"/>
        <v>0</v>
      </c>
      <c r="BD117" s="99">
        <f t="shared" si="19"/>
        <v>0</v>
      </c>
      <c r="BE117" s="99"/>
      <c r="BF117" s="100"/>
      <c r="BG117" s="100"/>
      <c r="BH117" s="100"/>
      <c r="BI117" s="100"/>
      <c r="BJ117" s="100"/>
      <c r="BK117" s="100"/>
      <c r="BL117" s="101"/>
    </row>
    <row r="118" spans="2:64" s="95" customFormat="1" x14ac:dyDescent="0.5">
      <c r="B118" s="103">
        <v>2013</v>
      </c>
      <c r="C118" s="104">
        <v>8308</v>
      </c>
      <c r="D118" s="103">
        <v>2</v>
      </c>
      <c r="E118" s="103">
        <v>6000</v>
      </c>
      <c r="F118" s="103">
        <v>6200</v>
      </c>
      <c r="G118" s="103"/>
      <c r="H118" s="103"/>
      <c r="I118" s="105" t="s">
        <v>97</v>
      </c>
      <c r="J118" s="106">
        <v>60367104.969999999</v>
      </c>
      <c r="K118" s="106">
        <v>0</v>
      </c>
      <c r="L118" s="106">
        <f t="shared" si="10"/>
        <v>60367104.969999999</v>
      </c>
      <c r="M118" s="106">
        <v>0</v>
      </c>
      <c r="N118" s="106">
        <v>0</v>
      </c>
      <c r="O118" s="106">
        <f t="shared" si="2"/>
        <v>0</v>
      </c>
      <c r="P118" s="106">
        <f t="shared" si="11"/>
        <v>60367104.969999999</v>
      </c>
      <c r="Q118" s="87"/>
      <c r="R118" s="106">
        <v>60367104.969999999</v>
      </c>
      <c r="S118" s="106">
        <v>0</v>
      </c>
      <c r="T118" s="106">
        <v>60367104.969999999</v>
      </c>
      <c r="U118" s="106">
        <v>0</v>
      </c>
      <c r="V118" s="106">
        <v>0</v>
      </c>
      <c r="W118" s="106">
        <v>0</v>
      </c>
      <c r="X118" s="106">
        <v>60367104.969999999</v>
      </c>
      <c r="Y118" s="87"/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</v>
      </c>
      <c r="AF118" s="106">
        <v>0</v>
      </c>
      <c r="AG118" s="87"/>
      <c r="AH118" s="106">
        <v>0</v>
      </c>
      <c r="AI118" s="106">
        <v>0</v>
      </c>
      <c r="AJ118" s="106">
        <v>0</v>
      </c>
      <c r="AK118" s="106">
        <v>0</v>
      </c>
      <c r="AL118" s="106">
        <v>0</v>
      </c>
      <c r="AM118" s="106">
        <v>0</v>
      </c>
      <c r="AN118" s="106">
        <v>0</v>
      </c>
      <c r="AO118" s="87"/>
      <c r="AP118" s="106">
        <v>0</v>
      </c>
      <c r="AQ118" s="106">
        <v>0</v>
      </c>
      <c r="AR118" s="106">
        <v>0</v>
      </c>
      <c r="AS118" s="106">
        <v>0</v>
      </c>
      <c r="AT118" s="106">
        <v>0</v>
      </c>
      <c r="AU118" s="106">
        <v>0</v>
      </c>
      <c r="AV118" s="106">
        <v>0</v>
      </c>
      <c r="AW118" s="87"/>
      <c r="AX118" s="106">
        <f t="shared" si="13"/>
        <v>0</v>
      </c>
      <c r="AY118" s="106">
        <f t="shared" si="14"/>
        <v>0</v>
      </c>
      <c r="AZ118" s="106">
        <f t="shared" si="15"/>
        <v>0</v>
      </c>
      <c r="BA118" s="106">
        <f t="shared" si="16"/>
        <v>0</v>
      </c>
      <c r="BB118" s="106">
        <f t="shared" si="17"/>
        <v>0</v>
      </c>
      <c r="BC118" s="106">
        <f t="shared" si="18"/>
        <v>0</v>
      </c>
      <c r="BD118" s="106">
        <f t="shared" si="19"/>
        <v>0</v>
      </c>
      <c r="BE118" s="106"/>
      <c r="BF118" s="107"/>
      <c r="BG118" s="107"/>
      <c r="BH118" s="107"/>
      <c r="BI118" s="107"/>
      <c r="BJ118" s="107"/>
      <c r="BK118" s="107"/>
      <c r="BL118" s="108"/>
    </row>
    <row r="119" spans="2:64" s="95" customFormat="1" x14ac:dyDescent="0.5">
      <c r="B119" s="110">
        <v>2013</v>
      </c>
      <c r="C119" s="111">
        <v>8308</v>
      </c>
      <c r="D119" s="110">
        <v>2</v>
      </c>
      <c r="E119" s="110">
        <v>6000</v>
      </c>
      <c r="F119" s="110">
        <v>6200</v>
      </c>
      <c r="G119" s="110">
        <v>622</v>
      </c>
      <c r="H119" s="110"/>
      <c r="I119" s="112" t="s">
        <v>98</v>
      </c>
      <c r="J119" s="113">
        <v>35995761.899999999</v>
      </c>
      <c r="K119" s="113">
        <v>0</v>
      </c>
      <c r="L119" s="113">
        <f t="shared" si="10"/>
        <v>35995761.899999999</v>
      </c>
      <c r="M119" s="113">
        <v>0</v>
      </c>
      <c r="N119" s="113">
        <v>0</v>
      </c>
      <c r="O119" s="113">
        <f t="shared" si="2"/>
        <v>0</v>
      </c>
      <c r="P119" s="113">
        <f t="shared" si="11"/>
        <v>35995761.899999999</v>
      </c>
      <c r="Q119" s="87"/>
      <c r="R119" s="113">
        <v>35995761.899999999</v>
      </c>
      <c r="S119" s="113">
        <v>0</v>
      </c>
      <c r="T119" s="113">
        <v>35995761.899999999</v>
      </c>
      <c r="U119" s="113">
        <v>0</v>
      </c>
      <c r="V119" s="113">
        <v>0</v>
      </c>
      <c r="W119" s="113">
        <v>0</v>
      </c>
      <c r="X119" s="113">
        <v>35995761.899999999</v>
      </c>
      <c r="Y119" s="87"/>
      <c r="Z119" s="113">
        <v>0</v>
      </c>
      <c r="AA119" s="113">
        <v>0</v>
      </c>
      <c r="AB119" s="113">
        <v>0</v>
      </c>
      <c r="AC119" s="113">
        <v>0</v>
      </c>
      <c r="AD119" s="113">
        <v>0</v>
      </c>
      <c r="AE119" s="113">
        <v>0</v>
      </c>
      <c r="AF119" s="113">
        <v>0</v>
      </c>
      <c r="AG119" s="87"/>
      <c r="AH119" s="113">
        <v>0</v>
      </c>
      <c r="AI119" s="113">
        <v>0</v>
      </c>
      <c r="AJ119" s="113">
        <v>0</v>
      </c>
      <c r="AK119" s="113">
        <v>0</v>
      </c>
      <c r="AL119" s="113">
        <v>0</v>
      </c>
      <c r="AM119" s="113">
        <v>0</v>
      </c>
      <c r="AN119" s="113">
        <v>0</v>
      </c>
      <c r="AO119" s="87"/>
      <c r="AP119" s="113">
        <v>0</v>
      </c>
      <c r="AQ119" s="113">
        <v>0</v>
      </c>
      <c r="AR119" s="113">
        <v>0</v>
      </c>
      <c r="AS119" s="113">
        <v>0</v>
      </c>
      <c r="AT119" s="113">
        <v>0</v>
      </c>
      <c r="AU119" s="113">
        <v>0</v>
      </c>
      <c r="AV119" s="113">
        <v>0</v>
      </c>
      <c r="AW119" s="87"/>
      <c r="AX119" s="113">
        <f t="shared" si="13"/>
        <v>0</v>
      </c>
      <c r="AY119" s="113">
        <f t="shared" si="14"/>
        <v>0</v>
      </c>
      <c r="AZ119" s="113">
        <f t="shared" si="15"/>
        <v>0</v>
      </c>
      <c r="BA119" s="113">
        <f t="shared" si="16"/>
        <v>0</v>
      </c>
      <c r="BB119" s="113">
        <f t="shared" si="17"/>
        <v>0</v>
      </c>
      <c r="BC119" s="113">
        <f t="shared" si="18"/>
        <v>0</v>
      </c>
      <c r="BD119" s="113">
        <f t="shared" si="19"/>
        <v>0</v>
      </c>
      <c r="BE119" s="113"/>
      <c r="BF119" s="114"/>
      <c r="BG119" s="114"/>
      <c r="BH119" s="114"/>
      <c r="BI119" s="114"/>
      <c r="BJ119" s="114"/>
      <c r="BK119" s="114"/>
      <c r="BL119" s="115"/>
    </row>
    <row r="120" spans="2:64" s="95" customFormat="1" x14ac:dyDescent="0.5">
      <c r="B120" s="117">
        <v>2013</v>
      </c>
      <c r="C120" s="118">
        <v>8308</v>
      </c>
      <c r="D120" s="117">
        <v>2</v>
      </c>
      <c r="E120" s="117">
        <v>6000</v>
      </c>
      <c r="F120" s="117">
        <v>6200</v>
      </c>
      <c r="G120" s="117">
        <v>622</v>
      </c>
      <c r="H120" s="117">
        <v>62201</v>
      </c>
      <c r="I120" s="119" t="s">
        <v>99</v>
      </c>
      <c r="J120" s="87">
        <v>35995761.899999999</v>
      </c>
      <c r="K120" s="87">
        <v>0</v>
      </c>
      <c r="L120" s="87">
        <f t="shared" si="10"/>
        <v>35995761.899999999</v>
      </c>
      <c r="M120" s="87">
        <v>0</v>
      </c>
      <c r="N120" s="87">
        <v>0</v>
      </c>
      <c r="O120" s="87">
        <f t="shared" si="2"/>
        <v>0</v>
      </c>
      <c r="P120" s="87">
        <f t="shared" si="11"/>
        <v>35995761.899999999</v>
      </c>
      <c r="Q120" s="87"/>
      <c r="R120" s="87">
        <v>35995761.899999999</v>
      </c>
      <c r="S120" s="87">
        <v>0</v>
      </c>
      <c r="T120" s="87">
        <v>35995761.899999999</v>
      </c>
      <c r="U120" s="87">
        <v>0</v>
      </c>
      <c r="V120" s="87">
        <v>0</v>
      </c>
      <c r="W120" s="87">
        <v>0</v>
      </c>
      <c r="X120" s="87">
        <v>35995761.899999999</v>
      </c>
      <c r="Y120" s="87"/>
      <c r="Z120" s="87">
        <v>0</v>
      </c>
      <c r="AA120" s="87">
        <v>0</v>
      </c>
      <c r="AB120" s="87">
        <v>0</v>
      </c>
      <c r="AC120" s="87">
        <v>0</v>
      </c>
      <c r="AD120" s="87">
        <v>0</v>
      </c>
      <c r="AE120" s="87">
        <v>0</v>
      </c>
      <c r="AF120" s="87">
        <v>0</v>
      </c>
      <c r="AG120" s="87"/>
      <c r="AH120" s="87">
        <v>0</v>
      </c>
      <c r="AI120" s="87">
        <v>0</v>
      </c>
      <c r="AJ120" s="87">
        <v>0</v>
      </c>
      <c r="AK120" s="87">
        <v>0</v>
      </c>
      <c r="AL120" s="87">
        <v>0</v>
      </c>
      <c r="AM120" s="87">
        <v>0</v>
      </c>
      <c r="AN120" s="87">
        <v>0</v>
      </c>
      <c r="AO120" s="87"/>
      <c r="AP120" s="87">
        <v>0</v>
      </c>
      <c r="AQ120" s="87">
        <v>0</v>
      </c>
      <c r="AR120" s="87">
        <v>0</v>
      </c>
      <c r="AS120" s="87">
        <v>0</v>
      </c>
      <c r="AT120" s="87">
        <v>0</v>
      </c>
      <c r="AU120" s="87">
        <v>0</v>
      </c>
      <c r="AV120" s="87">
        <v>0</v>
      </c>
      <c r="AW120" s="87"/>
      <c r="AX120" s="120">
        <f t="shared" si="13"/>
        <v>0</v>
      </c>
      <c r="AY120" s="120">
        <f t="shared" si="14"/>
        <v>0</v>
      </c>
      <c r="AZ120" s="120">
        <f t="shared" si="15"/>
        <v>0</v>
      </c>
      <c r="BA120" s="120">
        <f t="shared" si="16"/>
        <v>0</v>
      </c>
      <c r="BB120" s="120">
        <f t="shared" si="17"/>
        <v>0</v>
      </c>
      <c r="BC120" s="120">
        <f t="shared" si="18"/>
        <v>0</v>
      </c>
      <c r="BD120" s="120">
        <f t="shared" si="19"/>
        <v>0</v>
      </c>
      <c r="BE120" s="120" t="s">
        <v>100</v>
      </c>
      <c r="BF120" s="87">
        <v>1</v>
      </c>
      <c r="BG120" s="87">
        <v>0</v>
      </c>
      <c r="BH120" s="87">
        <v>1</v>
      </c>
      <c r="BI120" s="87">
        <v>0</v>
      </c>
      <c r="BJ120" s="121">
        <v>0</v>
      </c>
      <c r="BK120" s="121">
        <v>0</v>
      </c>
      <c r="BL120" s="127">
        <v>2.62201</v>
      </c>
    </row>
    <row r="121" spans="2:64" s="116" customFormat="1" x14ac:dyDescent="0.5">
      <c r="B121" s="110">
        <v>2013</v>
      </c>
      <c r="C121" s="111">
        <v>8308</v>
      </c>
      <c r="D121" s="110">
        <v>2</v>
      </c>
      <c r="E121" s="110">
        <v>6000</v>
      </c>
      <c r="F121" s="110">
        <v>6200</v>
      </c>
      <c r="G121" s="110">
        <v>627</v>
      </c>
      <c r="H121" s="110"/>
      <c r="I121" s="112" t="s">
        <v>101</v>
      </c>
      <c r="J121" s="113">
        <v>24371343.07</v>
      </c>
      <c r="K121" s="113">
        <v>0</v>
      </c>
      <c r="L121" s="113">
        <f t="shared" si="10"/>
        <v>24371343.07</v>
      </c>
      <c r="M121" s="113">
        <v>0</v>
      </c>
      <c r="N121" s="113">
        <v>0</v>
      </c>
      <c r="O121" s="113">
        <f t="shared" si="2"/>
        <v>0</v>
      </c>
      <c r="P121" s="113">
        <f t="shared" si="11"/>
        <v>24371343.07</v>
      </c>
      <c r="Q121" s="87"/>
      <c r="R121" s="113">
        <v>24371343.07</v>
      </c>
      <c r="S121" s="113">
        <v>0</v>
      </c>
      <c r="T121" s="113">
        <v>24371343.07</v>
      </c>
      <c r="U121" s="113">
        <v>0</v>
      </c>
      <c r="V121" s="113">
        <v>0</v>
      </c>
      <c r="W121" s="113">
        <v>0</v>
      </c>
      <c r="X121" s="113">
        <v>24371343.07</v>
      </c>
      <c r="Y121" s="87"/>
      <c r="Z121" s="113">
        <v>0</v>
      </c>
      <c r="AA121" s="113">
        <v>0</v>
      </c>
      <c r="AB121" s="113">
        <v>0</v>
      </c>
      <c r="AC121" s="113">
        <v>0</v>
      </c>
      <c r="AD121" s="113">
        <v>0</v>
      </c>
      <c r="AE121" s="113">
        <v>0</v>
      </c>
      <c r="AF121" s="113">
        <v>0</v>
      </c>
      <c r="AG121" s="87"/>
      <c r="AH121" s="113">
        <v>0</v>
      </c>
      <c r="AI121" s="113">
        <v>0</v>
      </c>
      <c r="AJ121" s="113">
        <v>0</v>
      </c>
      <c r="AK121" s="113">
        <v>0</v>
      </c>
      <c r="AL121" s="113">
        <v>0</v>
      </c>
      <c r="AM121" s="113">
        <v>0</v>
      </c>
      <c r="AN121" s="113">
        <v>0</v>
      </c>
      <c r="AO121" s="87"/>
      <c r="AP121" s="113">
        <v>0</v>
      </c>
      <c r="AQ121" s="113">
        <v>0</v>
      </c>
      <c r="AR121" s="113">
        <v>0</v>
      </c>
      <c r="AS121" s="113">
        <v>0</v>
      </c>
      <c r="AT121" s="113">
        <v>0</v>
      </c>
      <c r="AU121" s="113">
        <v>0</v>
      </c>
      <c r="AV121" s="113">
        <v>0</v>
      </c>
      <c r="AW121" s="87"/>
      <c r="AX121" s="113">
        <f t="shared" si="13"/>
        <v>0</v>
      </c>
      <c r="AY121" s="113">
        <f t="shared" si="14"/>
        <v>0</v>
      </c>
      <c r="AZ121" s="113">
        <f t="shared" si="15"/>
        <v>0</v>
      </c>
      <c r="BA121" s="113">
        <f t="shared" si="16"/>
        <v>0</v>
      </c>
      <c r="BB121" s="113">
        <f t="shared" si="17"/>
        <v>0</v>
      </c>
      <c r="BC121" s="113">
        <f t="shared" si="18"/>
        <v>0</v>
      </c>
      <c r="BD121" s="113">
        <f t="shared" si="19"/>
        <v>0</v>
      </c>
      <c r="BE121" s="113"/>
      <c r="BF121" s="114"/>
      <c r="BG121" s="114"/>
      <c r="BH121" s="114"/>
      <c r="BI121" s="114"/>
      <c r="BJ121" s="114"/>
      <c r="BK121" s="114"/>
      <c r="BL121" s="115"/>
    </row>
    <row r="122" spans="2:64" s="95" customFormat="1" x14ac:dyDescent="0.5">
      <c r="B122" s="117">
        <v>2013</v>
      </c>
      <c r="C122" s="118">
        <v>8308</v>
      </c>
      <c r="D122" s="117">
        <v>2</v>
      </c>
      <c r="E122" s="117">
        <v>6000</v>
      </c>
      <c r="F122" s="117">
        <v>6200</v>
      </c>
      <c r="G122" s="117">
        <v>627</v>
      </c>
      <c r="H122" s="117">
        <v>62701</v>
      </c>
      <c r="I122" s="119" t="s">
        <v>102</v>
      </c>
      <c r="J122" s="87">
        <v>24371343.07</v>
      </c>
      <c r="K122" s="87">
        <v>0</v>
      </c>
      <c r="L122" s="87">
        <f t="shared" si="10"/>
        <v>24371343.07</v>
      </c>
      <c r="M122" s="87">
        <v>0</v>
      </c>
      <c r="N122" s="87">
        <v>0</v>
      </c>
      <c r="O122" s="87">
        <f t="shared" si="2"/>
        <v>0</v>
      </c>
      <c r="P122" s="87">
        <f t="shared" si="11"/>
        <v>24371343.07</v>
      </c>
      <c r="Q122" s="87"/>
      <c r="R122" s="87">
        <v>24371343.07</v>
      </c>
      <c r="S122" s="87">
        <v>0</v>
      </c>
      <c r="T122" s="87">
        <v>24371343.07</v>
      </c>
      <c r="U122" s="87">
        <v>0</v>
      </c>
      <c r="V122" s="87">
        <v>0</v>
      </c>
      <c r="W122" s="87">
        <v>0</v>
      </c>
      <c r="X122" s="87">
        <v>24371343.07</v>
      </c>
      <c r="Y122" s="87"/>
      <c r="Z122" s="87">
        <v>0</v>
      </c>
      <c r="AA122" s="87">
        <v>0</v>
      </c>
      <c r="AB122" s="87">
        <v>0</v>
      </c>
      <c r="AC122" s="87">
        <v>0</v>
      </c>
      <c r="AD122" s="87">
        <v>0</v>
      </c>
      <c r="AE122" s="87">
        <v>0</v>
      </c>
      <c r="AF122" s="87">
        <v>0</v>
      </c>
      <c r="AG122" s="87"/>
      <c r="AH122" s="87">
        <v>0</v>
      </c>
      <c r="AI122" s="87">
        <v>0</v>
      </c>
      <c r="AJ122" s="87">
        <v>0</v>
      </c>
      <c r="AK122" s="87">
        <v>0</v>
      </c>
      <c r="AL122" s="87">
        <v>0</v>
      </c>
      <c r="AM122" s="87">
        <v>0</v>
      </c>
      <c r="AN122" s="87">
        <v>0</v>
      </c>
      <c r="AO122" s="87"/>
      <c r="AP122" s="87">
        <v>0</v>
      </c>
      <c r="AQ122" s="87">
        <v>0</v>
      </c>
      <c r="AR122" s="87">
        <v>0</v>
      </c>
      <c r="AS122" s="87">
        <v>0</v>
      </c>
      <c r="AT122" s="87">
        <v>0</v>
      </c>
      <c r="AU122" s="87">
        <v>0</v>
      </c>
      <c r="AV122" s="87">
        <v>0</v>
      </c>
      <c r="AW122" s="87"/>
      <c r="AX122" s="120">
        <f t="shared" si="13"/>
        <v>0</v>
      </c>
      <c r="AY122" s="120">
        <f t="shared" si="14"/>
        <v>0</v>
      </c>
      <c r="AZ122" s="120">
        <f t="shared" si="15"/>
        <v>0</v>
      </c>
      <c r="BA122" s="120">
        <f t="shared" si="16"/>
        <v>0</v>
      </c>
      <c r="BB122" s="120">
        <f t="shared" si="17"/>
        <v>0</v>
      </c>
      <c r="BC122" s="120">
        <f t="shared" si="18"/>
        <v>0</v>
      </c>
      <c r="BD122" s="120">
        <f t="shared" si="19"/>
        <v>0</v>
      </c>
      <c r="BE122" s="120" t="s">
        <v>103</v>
      </c>
      <c r="BF122" s="87">
        <v>1</v>
      </c>
      <c r="BG122" s="87">
        <v>0</v>
      </c>
      <c r="BH122" s="87">
        <v>1</v>
      </c>
      <c r="BI122" s="87">
        <v>0</v>
      </c>
      <c r="BJ122" s="121">
        <v>0</v>
      </c>
      <c r="BK122" s="121">
        <v>0</v>
      </c>
      <c r="BL122" s="127">
        <v>2.6270099999999998</v>
      </c>
    </row>
    <row r="123" spans="2:64" s="109" customFormat="1" x14ac:dyDescent="0.5">
      <c r="B123" s="89">
        <v>2013</v>
      </c>
      <c r="C123" s="90">
        <v>8308</v>
      </c>
      <c r="D123" s="89">
        <v>3</v>
      </c>
      <c r="E123" s="89"/>
      <c r="F123" s="89"/>
      <c r="G123" s="89"/>
      <c r="H123" s="89"/>
      <c r="I123" s="91" t="s">
        <v>28</v>
      </c>
      <c r="J123" s="92">
        <f>J124+J128</f>
        <v>6130000</v>
      </c>
      <c r="K123" s="92">
        <f>K124+K128</f>
        <v>0</v>
      </c>
      <c r="L123" s="92">
        <f t="shared" si="10"/>
        <v>6130000</v>
      </c>
      <c r="M123" s="92">
        <f t="shared" ref="M123:N123" si="21">M124+M128</f>
        <v>0</v>
      </c>
      <c r="N123" s="92">
        <f t="shared" si="21"/>
        <v>0</v>
      </c>
      <c r="O123" s="92">
        <f t="shared" si="2"/>
        <v>0</v>
      </c>
      <c r="P123" s="92">
        <f t="shared" si="11"/>
        <v>6130000</v>
      </c>
      <c r="Q123" s="82"/>
      <c r="R123" s="92">
        <v>5967710</v>
      </c>
      <c r="S123" s="92">
        <v>0</v>
      </c>
      <c r="T123" s="92">
        <v>5967710</v>
      </c>
      <c r="U123" s="92">
        <v>0</v>
      </c>
      <c r="V123" s="92">
        <v>0</v>
      </c>
      <c r="W123" s="92">
        <v>0</v>
      </c>
      <c r="X123" s="92">
        <v>5967710</v>
      </c>
      <c r="Y123" s="82"/>
      <c r="Z123" s="92">
        <v>15476</v>
      </c>
      <c r="AA123" s="92">
        <v>0</v>
      </c>
      <c r="AB123" s="92">
        <v>15476</v>
      </c>
      <c r="AC123" s="92">
        <v>0</v>
      </c>
      <c r="AD123" s="92">
        <v>0</v>
      </c>
      <c r="AE123" s="92">
        <v>0</v>
      </c>
      <c r="AF123" s="92">
        <v>15476</v>
      </c>
      <c r="AG123" s="82"/>
      <c r="AH123" s="92">
        <v>0</v>
      </c>
      <c r="AI123" s="92">
        <v>0</v>
      </c>
      <c r="AJ123" s="92">
        <v>0</v>
      </c>
      <c r="AK123" s="92">
        <v>0</v>
      </c>
      <c r="AL123" s="92">
        <v>0</v>
      </c>
      <c r="AM123" s="92">
        <v>0</v>
      </c>
      <c r="AN123" s="92">
        <v>0</v>
      </c>
      <c r="AO123" s="87"/>
      <c r="AP123" s="92">
        <v>55042</v>
      </c>
      <c r="AQ123" s="92">
        <v>0</v>
      </c>
      <c r="AR123" s="92">
        <v>55042</v>
      </c>
      <c r="AS123" s="92">
        <v>0</v>
      </c>
      <c r="AT123" s="92">
        <v>0</v>
      </c>
      <c r="AU123" s="92">
        <v>0</v>
      </c>
      <c r="AV123" s="92">
        <v>55042</v>
      </c>
      <c r="AW123" s="87"/>
      <c r="AX123" s="92">
        <f t="shared" si="13"/>
        <v>91772</v>
      </c>
      <c r="AY123" s="92">
        <f t="shared" si="14"/>
        <v>0</v>
      </c>
      <c r="AZ123" s="92">
        <f t="shared" si="15"/>
        <v>91772</v>
      </c>
      <c r="BA123" s="92">
        <f t="shared" si="16"/>
        <v>0</v>
      </c>
      <c r="BB123" s="92">
        <f t="shared" si="17"/>
        <v>0</v>
      </c>
      <c r="BC123" s="92">
        <f t="shared" si="18"/>
        <v>0</v>
      </c>
      <c r="BD123" s="92">
        <f t="shared" si="19"/>
        <v>91772</v>
      </c>
      <c r="BE123" s="92"/>
      <c r="BF123" s="93"/>
      <c r="BG123" s="93"/>
      <c r="BH123" s="93"/>
      <c r="BI123" s="93"/>
      <c r="BJ123" s="93"/>
      <c r="BK123" s="93"/>
      <c r="BL123" s="94"/>
    </row>
    <row r="124" spans="2:64" s="116" customFormat="1" x14ac:dyDescent="0.5">
      <c r="B124" s="96">
        <v>2013</v>
      </c>
      <c r="C124" s="97">
        <v>8308</v>
      </c>
      <c r="D124" s="96">
        <v>3</v>
      </c>
      <c r="E124" s="96">
        <v>3000</v>
      </c>
      <c r="F124" s="96"/>
      <c r="G124" s="96"/>
      <c r="H124" s="96"/>
      <c r="I124" s="98" t="s">
        <v>59</v>
      </c>
      <c r="J124" s="99">
        <v>2930000</v>
      </c>
      <c r="K124" s="99">
        <v>0</v>
      </c>
      <c r="L124" s="99">
        <f t="shared" si="10"/>
        <v>2930000</v>
      </c>
      <c r="M124" s="99">
        <v>0</v>
      </c>
      <c r="N124" s="99">
        <v>0</v>
      </c>
      <c r="O124" s="99">
        <f t="shared" si="2"/>
        <v>0</v>
      </c>
      <c r="P124" s="99">
        <f t="shared" si="11"/>
        <v>2930000</v>
      </c>
      <c r="Q124" s="87"/>
      <c r="R124" s="99">
        <v>2767710</v>
      </c>
      <c r="S124" s="99">
        <v>0</v>
      </c>
      <c r="T124" s="99">
        <v>2767710</v>
      </c>
      <c r="U124" s="99">
        <v>0</v>
      </c>
      <c r="V124" s="99">
        <v>0</v>
      </c>
      <c r="W124" s="99">
        <v>0</v>
      </c>
      <c r="X124" s="99">
        <v>2767710</v>
      </c>
      <c r="Y124" s="87"/>
      <c r="Z124" s="99">
        <v>15476</v>
      </c>
      <c r="AA124" s="99">
        <v>0</v>
      </c>
      <c r="AB124" s="99">
        <v>15476</v>
      </c>
      <c r="AC124" s="99">
        <v>0</v>
      </c>
      <c r="AD124" s="99">
        <v>0</v>
      </c>
      <c r="AE124" s="99">
        <v>0</v>
      </c>
      <c r="AF124" s="99">
        <v>15476</v>
      </c>
      <c r="AG124" s="87"/>
      <c r="AH124" s="99">
        <v>0</v>
      </c>
      <c r="AI124" s="99">
        <v>0</v>
      </c>
      <c r="AJ124" s="99">
        <v>0</v>
      </c>
      <c r="AK124" s="99">
        <v>0</v>
      </c>
      <c r="AL124" s="99">
        <v>0</v>
      </c>
      <c r="AM124" s="99">
        <v>0</v>
      </c>
      <c r="AN124" s="99">
        <v>0</v>
      </c>
      <c r="AO124" s="87"/>
      <c r="AP124" s="99">
        <v>55042</v>
      </c>
      <c r="AQ124" s="99">
        <v>0</v>
      </c>
      <c r="AR124" s="99">
        <v>55042</v>
      </c>
      <c r="AS124" s="99">
        <v>0</v>
      </c>
      <c r="AT124" s="99">
        <v>0</v>
      </c>
      <c r="AU124" s="99">
        <v>0</v>
      </c>
      <c r="AV124" s="99">
        <v>55042</v>
      </c>
      <c r="AW124" s="87"/>
      <c r="AX124" s="99">
        <f t="shared" si="13"/>
        <v>91772</v>
      </c>
      <c r="AY124" s="99">
        <f t="shared" si="14"/>
        <v>0</v>
      </c>
      <c r="AZ124" s="99">
        <f t="shared" si="15"/>
        <v>91772</v>
      </c>
      <c r="BA124" s="99">
        <f t="shared" si="16"/>
        <v>0</v>
      </c>
      <c r="BB124" s="99">
        <f t="shared" si="17"/>
        <v>0</v>
      </c>
      <c r="BC124" s="99">
        <f t="shared" si="18"/>
        <v>0</v>
      </c>
      <c r="BD124" s="99">
        <f t="shared" si="19"/>
        <v>91772</v>
      </c>
      <c r="BE124" s="99"/>
      <c r="BF124" s="100"/>
      <c r="BG124" s="100"/>
      <c r="BH124" s="100"/>
      <c r="BI124" s="100"/>
      <c r="BJ124" s="100"/>
      <c r="BK124" s="100"/>
      <c r="BL124" s="101"/>
    </row>
    <row r="125" spans="2:64" s="95" customFormat="1" x14ac:dyDescent="0.5">
      <c r="B125" s="103">
        <v>2013</v>
      </c>
      <c r="C125" s="104">
        <v>8308</v>
      </c>
      <c r="D125" s="103">
        <v>3</v>
      </c>
      <c r="E125" s="103">
        <v>3000</v>
      </c>
      <c r="F125" s="103">
        <v>3300</v>
      </c>
      <c r="G125" s="103"/>
      <c r="H125" s="103"/>
      <c r="I125" s="105" t="s">
        <v>60</v>
      </c>
      <c r="J125" s="106">
        <v>2930000</v>
      </c>
      <c r="K125" s="106">
        <v>0</v>
      </c>
      <c r="L125" s="106">
        <f t="shared" si="10"/>
        <v>2930000</v>
      </c>
      <c r="M125" s="106">
        <v>0</v>
      </c>
      <c r="N125" s="106">
        <v>0</v>
      </c>
      <c r="O125" s="106">
        <f t="shared" si="2"/>
        <v>0</v>
      </c>
      <c r="P125" s="106">
        <f t="shared" si="11"/>
        <v>2930000</v>
      </c>
      <c r="Q125" s="87"/>
      <c r="R125" s="106">
        <v>2767710</v>
      </c>
      <c r="S125" s="106">
        <v>0</v>
      </c>
      <c r="T125" s="106">
        <v>2767710</v>
      </c>
      <c r="U125" s="106">
        <v>0</v>
      </c>
      <c r="V125" s="106">
        <v>0</v>
      </c>
      <c r="W125" s="106">
        <v>0</v>
      </c>
      <c r="X125" s="106">
        <v>2767710</v>
      </c>
      <c r="Y125" s="87"/>
      <c r="Z125" s="106">
        <v>15476</v>
      </c>
      <c r="AA125" s="106">
        <v>0</v>
      </c>
      <c r="AB125" s="106">
        <v>15476</v>
      </c>
      <c r="AC125" s="106">
        <v>0</v>
      </c>
      <c r="AD125" s="106">
        <v>0</v>
      </c>
      <c r="AE125" s="106">
        <v>0</v>
      </c>
      <c r="AF125" s="106">
        <v>15476</v>
      </c>
      <c r="AG125" s="87"/>
      <c r="AH125" s="106">
        <v>0</v>
      </c>
      <c r="AI125" s="106">
        <v>0</v>
      </c>
      <c r="AJ125" s="106">
        <v>0</v>
      </c>
      <c r="AK125" s="106">
        <v>0</v>
      </c>
      <c r="AL125" s="106">
        <v>0</v>
      </c>
      <c r="AM125" s="106">
        <v>0</v>
      </c>
      <c r="AN125" s="106">
        <v>0</v>
      </c>
      <c r="AO125" s="87"/>
      <c r="AP125" s="106">
        <v>55042</v>
      </c>
      <c r="AQ125" s="106">
        <v>0</v>
      </c>
      <c r="AR125" s="106">
        <v>55042</v>
      </c>
      <c r="AS125" s="106">
        <v>0</v>
      </c>
      <c r="AT125" s="106">
        <v>0</v>
      </c>
      <c r="AU125" s="106">
        <v>0</v>
      </c>
      <c r="AV125" s="106">
        <v>55042</v>
      </c>
      <c r="AW125" s="87"/>
      <c r="AX125" s="106">
        <f t="shared" si="13"/>
        <v>91772</v>
      </c>
      <c r="AY125" s="106">
        <f t="shared" si="14"/>
        <v>0</v>
      </c>
      <c r="AZ125" s="106">
        <f t="shared" si="15"/>
        <v>91772</v>
      </c>
      <c r="BA125" s="106">
        <f t="shared" si="16"/>
        <v>0</v>
      </c>
      <c r="BB125" s="106">
        <f t="shared" si="17"/>
        <v>0</v>
      </c>
      <c r="BC125" s="106">
        <f t="shared" si="18"/>
        <v>0</v>
      </c>
      <c r="BD125" s="106">
        <f t="shared" si="19"/>
        <v>91772</v>
      </c>
      <c r="BE125" s="106"/>
      <c r="BF125" s="107"/>
      <c r="BG125" s="107"/>
      <c r="BH125" s="107"/>
      <c r="BI125" s="107"/>
      <c r="BJ125" s="107"/>
      <c r="BK125" s="107"/>
      <c r="BL125" s="108"/>
    </row>
    <row r="126" spans="2:64" s="116" customFormat="1" x14ac:dyDescent="0.5">
      <c r="B126" s="110">
        <v>2013</v>
      </c>
      <c r="C126" s="111">
        <v>8308</v>
      </c>
      <c r="D126" s="110">
        <v>3</v>
      </c>
      <c r="E126" s="110">
        <v>3000</v>
      </c>
      <c r="F126" s="110">
        <v>3300</v>
      </c>
      <c r="G126" s="110">
        <v>334</v>
      </c>
      <c r="H126" s="110"/>
      <c r="I126" s="112" t="s">
        <v>61</v>
      </c>
      <c r="J126" s="113">
        <v>2930000</v>
      </c>
      <c r="K126" s="113">
        <v>0</v>
      </c>
      <c r="L126" s="113">
        <f t="shared" si="10"/>
        <v>2930000</v>
      </c>
      <c r="M126" s="113">
        <v>0</v>
      </c>
      <c r="N126" s="113">
        <v>0</v>
      </c>
      <c r="O126" s="113">
        <f t="shared" si="2"/>
        <v>0</v>
      </c>
      <c r="P126" s="113">
        <f t="shared" si="11"/>
        <v>2930000</v>
      </c>
      <c r="Q126" s="87"/>
      <c r="R126" s="113">
        <v>2767710</v>
      </c>
      <c r="S126" s="113">
        <v>0</v>
      </c>
      <c r="T126" s="113">
        <v>2767710</v>
      </c>
      <c r="U126" s="113">
        <v>0</v>
      </c>
      <c r="V126" s="113">
        <v>0</v>
      </c>
      <c r="W126" s="113">
        <v>0</v>
      </c>
      <c r="X126" s="113">
        <v>2767710</v>
      </c>
      <c r="Y126" s="87"/>
      <c r="Z126" s="113">
        <v>15476</v>
      </c>
      <c r="AA126" s="113">
        <v>0</v>
      </c>
      <c r="AB126" s="113">
        <v>15476</v>
      </c>
      <c r="AC126" s="113">
        <v>0</v>
      </c>
      <c r="AD126" s="113">
        <v>0</v>
      </c>
      <c r="AE126" s="113">
        <v>0</v>
      </c>
      <c r="AF126" s="113">
        <v>15476</v>
      </c>
      <c r="AG126" s="87"/>
      <c r="AH126" s="113">
        <v>0</v>
      </c>
      <c r="AI126" s="113">
        <v>0</v>
      </c>
      <c r="AJ126" s="113">
        <v>0</v>
      </c>
      <c r="AK126" s="113">
        <v>0</v>
      </c>
      <c r="AL126" s="113">
        <v>0</v>
      </c>
      <c r="AM126" s="113">
        <v>0</v>
      </c>
      <c r="AN126" s="113">
        <v>0</v>
      </c>
      <c r="AO126" s="87"/>
      <c r="AP126" s="113">
        <v>55042</v>
      </c>
      <c r="AQ126" s="113">
        <v>0</v>
      </c>
      <c r="AR126" s="113">
        <v>55042</v>
      </c>
      <c r="AS126" s="113">
        <v>0</v>
      </c>
      <c r="AT126" s="113">
        <v>0</v>
      </c>
      <c r="AU126" s="113">
        <v>0</v>
      </c>
      <c r="AV126" s="113">
        <v>55042</v>
      </c>
      <c r="AW126" s="87"/>
      <c r="AX126" s="113">
        <f t="shared" si="13"/>
        <v>91772</v>
      </c>
      <c r="AY126" s="113">
        <f t="shared" si="14"/>
        <v>0</v>
      </c>
      <c r="AZ126" s="113">
        <f t="shared" si="15"/>
        <v>91772</v>
      </c>
      <c r="BA126" s="113">
        <f t="shared" si="16"/>
        <v>0</v>
      </c>
      <c r="BB126" s="113">
        <f t="shared" si="17"/>
        <v>0</v>
      </c>
      <c r="BC126" s="113">
        <f t="shared" si="18"/>
        <v>0</v>
      </c>
      <c r="BD126" s="113">
        <f t="shared" si="19"/>
        <v>91772</v>
      </c>
      <c r="BE126" s="113"/>
      <c r="BF126" s="114"/>
      <c r="BG126" s="114"/>
      <c r="BH126" s="114"/>
      <c r="BI126" s="114"/>
      <c r="BJ126" s="114"/>
      <c r="BK126" s="114"/>
      <c r="BL126" s="115"/>
    </row>
    <row r="127" spans="2:64" s="95" customFormat="1" x14ac:dyDescent="0.5">
      <c r="B127" s="117">
        <v>2013</v>
      </c>
      <c r="C127" s="118">
        <v>8308</v>
      </c>
      <c r="D127" s="117">
        <v>3</v>
      </c>
      <c r="E127" s="117">
        <v>3000</v>
      </c>
      <c r="F127" s="117">
        <v>3300</v>
      </c>
      <c r="G127" s="117">
        <v>334</v>
      </c>
      <c r="H127" s="117">
        <v>33401</v>
      </c>
      <c r="I127" s="119" t="s">
        <v>62</v>
      </c>
      <c r="J127" s="87">
        <v>2930000</v>
      </c>
      <c r="K127" s="87">
        <v>0</v>
      </c>
      <c r="L127" s="87">
        <f t="shared" si="10"/>
        <v>2930000</v>
      </c>
      <c r="M127" s="87">
        <v>0</v>
      </c>
      <c r="N127" s="87">
        <v>0</v>
      </c>
      <c r="O127" s="87">
        <f t="shared" si="2"/>
        <v>0</v>
      </c>
      <c r="P127" s="87">
        <f t="shared" si="11"/>
        <v>2930000</v>
      </c>
      <c r="Q127" s="87"/>
      <c r="R127" s="87">
        <v>2767710</v>
      </c>
      <c r="S127" s="87">
        <v>0</v>
      </c>
      <c r="T127" s="87">
        <v>2767710</v>
      </c>
      <c r="U127" s="87">
        <v>0</v>
      </c>
      <c r="V127" s="87">
        <v>0</v>
      </c>
      <c r="W127" s="87">
        <v>0</v>
      </c>
      <c r="X127" s="87">
        <v>2767710</v>
      </c>
      <c r="Y127" s="87"/>
      <c r="Z127" s="87">
        <v>15476</v>
      </c>
      <c r="AA127" s="87">
        <v>0</v>
      </c>
      <c r="AB127" s="87">
        <v>15476</v>
      </c>
      <c r="AC127" s="87">
        <v>0</v>
      </c>
      <c r="AD127" s="87">
        <v>0</v>
      </c>
      <c r="AE127" s="87">
        <v>0</v>
      </c>
      <c r="AF127" s="87">
        <v>15476</v>
      </c>
      <c r="AG127" s="87"/>
      <c r="AH127" s="87">
        <v>0</v>
      </c>
      <c r="AI127" s="87">
        <v>0</v>
      </c>
      <c r="AJ127" s="87">
        <v>0</v>
      </c>
      <c r="AK127" s="87">
        <v>0</v>
      </c>
      <c r="AL127" s="87">
        <v>0</v>
      </c>
      <c r="AM127" s="87">
        <v>0</v>
      </c>
      <c r="AN127" s="87">
        <v>0</v>
      </c>
      <c r="AO127" s="87"/>
      <c r="AP127" s="87">
        <v>55042</v>
      </c>
      <c r="AQ127" s="87">
        <v>0</v>
      </c>
      <c r="AR127" s="87">
        <v>55042</v>
      </c>
      <c r="AS127" s="87">
        <v>0</v>
      </c>
      <c r="AT127" s="87">
        <v>0</v>
      </c>
      <c r="AU127" s="87">
        <v>0</v>
      </c>
      <c r="AV127" s="87">
        <v>55042</v>
      </c>
      <c r="AW127" s="87"/>
      <c r="AX127" s="120">
        <f t="shared" si="13"/>
        <v>91772</v>
      </c>
      <c r="AY127" s="120">
        <f t="shared" si="14"/>
        <v>0</v>
      </c>
      <c r="AZ127" s="120">
        <f t="shared" si="15"/>
        <v>91772</v>
      </c>
      <c r="BA127" s="120">
        <f t="shared" si="16"/>
        <v>0</v>
      </c>
      <c r="BB127" s="120">
        <f t="shared" si="17"/>
        <v>0</v>
      </c>
      <c r="BC127" s="120">
        <f t="shared" si="18"/>
        <v>0</v>
      </c>
      <c r="BD127" s="120">
        <f t="shared" si="19"/>
        <v>91772</v>
      </c>
      <c r="BE127" s="120" t="s">
        <v>66</v>
      </c>
      <c r="BF127" s="121">
        <v>30</v>
      </c>
      <c r="BG127" s="121">
        <v>1185</v>
      </c>
      <c r="BH127" s="121">
        <v>30</v>
      </c>
      <c r="BI127" s="87">
        <v>1185</v>
      </c>
      <c r="BJ127" s="121">
        <v>0</v>
      </c>
      <c r="BK127" s="121">
        <v>0</v>
      </c>
      <c r="BL127" s="127">
        <v>3.3340100000000001</v>
      </c>
    </row>
    <row r="128" spans="2:64" s="116" customFormat="1" x14ac:dyDescent="0.5">
      <c r="B128" s="96">
        <v>2013</v>
      </c>
      <c r="C128" s="97">
        <v>8308</v>
      </c>
      <c r="D128" s="96">
        <v>3</v>
      </c>
      <c r="E128" s="96">
        <v>4000</v>
      </c>
      <c r="F128" s="96"/>
      <c r="G128" s="96"/>
      <c r="H128" s="96"/>
      <c r="I128" s="98" t="s">
        <v>104</v>
      </c>
      <c r="J128" s="99">
        <v>3200000</v>
      </c>
      <c r="K128" s="99">
        <v>0</v>
      </c>
      <c r="L128" s="99">
        <f t="shared" si="10"/>
        <v>3200000</v>
      </c>
      <c r="M128" s="99">
        <v>0</v>
      </c>
      <c r="N128" s="99">
        <v>0</v>
      </c>
      <c r="O128" s="99">
        <f t="shared" ref="O128:O191" si="22">M128+N128</f>
        <v>0</v>
      </c>
      <c r="P128" s="99">
        <f t="shared" si="11"/>
        <v>3200000</v>
      </c>
      <c r="Q128" s="87"/>
      <c r="R128" s="99">
        <v>3200000</v>
      </c>
      <c r="S128" s="99">
        <v>0</v>
      </c>
      <c r="T128" s="99">
        <v>3200000</v>
      </c>
      <c r="U128" s="99">
        <v>0</v>
      </c>
      <c r="V128" s="99">
        <v>0</v>
      </c>
      <c r="W128" s="99">
        <v>0</v>
      </c>
      <c r="X128" s="99">
        <v>3200000</v>
      </c>
      <c r="Y128" s="87"/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87"/>
      <c r="AH128" s="99">
        <v>0</v>
      </c>
      <c r="AI128" s="99">
        <v>0</v>
      </c>
      <c r="AJ128" s="99">
        <v>0</v>
      </c>
      <c r="AK128" s="99">
        <v>0</v>
      </c>
      <c r="AL128" s="99">
        <v>0</v>
      </c>
      <c r="AM128" s="99">
        <v>0</v>
      </c>
      <c r="AN128" s="99">
        <v>0</v>
      </c>
      <c r="AO128" s="87"/>
      <c r="AP128" s="99">
        <v>0</v>
      </c>
      <c r="AQ128" s="99">
        <v>0</v>
      </c>
      <c r="AR128" s="99">
        <v>0</v>
      </c>
      <c r="AS128" s="99">
        <v>0</v>
      </c>
      <c r="AT128" s="99">
        <v>0</v>
      </c>
      <c r="AU128" s="99">
        <v>0</v>
      </c>
      <c r="AV128" s="99">
        <v>0</v>
      </c>
      <c r="AW128" s="87"/>
      <c r="AX128" s="99">
        <f t="shared" si="13"/>
        <v>0</v>
      </c>
      <c r="AY128" s="99">
        <f t="shared" si="14"/>
        <v>0</v>
      </c>
      <c r="AZ128" s="99">
        <f t="shared" si="15"/>
        <v>0</v>
      </c>
      <c r="BA128" s="99">
        <f t="shared" si="16"/>
        <v>0</v>
      </c>
      <c r="BB128" s="99">
        <f t="shared" si="17"/>
        <v>0</v>
      </c>
      <c r="BC128" s="99">
        <f t="shared" si="18"/>
        <v>0</v>
      </c>
      <c r="BD128" s="99">
        <f t="shared" si="19"/>
        <v>0</v>
      </c>
      <c r="BE128" s="99"/>
      <c r="BF128" s="100"/>
      <c r="BG128" s="100"/>
      <c r="BH128" s="100"/>
      <c r="BI128" s="100"/>
      <c r="BJ128" s="100"/>
      <c r="BK128" s="100"/>
      <c r="BL128" s="101"/>
    </row>
    <row r="129" spans="2:64" s="95" customFormat="1" x14ac:dyDescent="0.5">
      <c r="B129" s="103">
        <v>2013</v>
      </c>
      <c r="C129" s="104">
        <v>8308</v>
      </c>
      <c r="D129" s="103">
        <v>3</v>
      </c>
      <c r="E129" s="103">
        <v>4000</v>
      </c>
      <c r="F129" s="103">
        <v>4400</v>
      </c>
      <c r="G129" s="103"/>
      <c r="H129" s="103"/>
      <c r="I129" s="105" t="s">
        <v>105</v>
      </c>
      <c r="J129" s="106">
        <v>3200000</v>
      </c>
      <c r="K129" s="106">
        <v>0</v>
      </c>
      <c r="L129" s="106">
        <f t="shared" ref="L129:L192" si="23">J129+K129</f>
        <v>3200000</v>
      </c>
      <c r="M129" s="106">
        <v>0</v>
      </c>
      <c r="N129" s="106">
        <v>0</v>
      </c>
      <c r="O129" s="106">
        <f t="shared" si="22"/>
        <v>0</v>
      </c>
      <c r="P129" s="106">
        <f t="shared" ref="P129:P192" si="24">L129+O129</f>
        <v>3200000</v>
      </c>
      <c r="Q129" s="87"/>
      <c r="R129" s="106">
        <v>3200000</v>
      </c>
      <c r="S129" s="106">
        <v>0</v>
      </c>
      <c r="T129" s="106">
        <v>3200000</v>
      </c>
      <c r="U129" s="106">
        <v>0</v>
      </c>
      <c r="V129" s="106">
        <v>0</v>
      </c>
      <c r="W129" s="106">
        <v>0</v>
      </c>
      <c r="X129" s="106">
        <v>3200000</v>
      </c>
      <c r="Y129" s="87"/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87"/>
      <c r="AH129" s="106">
        <v>0</v>
      </c>
      <c r="AI129" s="106">
        <v>0</v>
      </c>
      <c r="AJ129" s="106">
        <v>0</v>
      </c>
      <c r="AK129" s="106">
        <v>0</v>
      </c>
      <c r="AL129" s="106">
        <v>0</v>
      </c>
      <c r="AM129" s="106">
        <v>0</v>
      </c>
      <c r="AN129" s="106">
        <v>0</v>
      </c>
      <c r="AO129" s="87"/>
      <c r="AP129" s="106">
        <v>0</v>
      </c>
      <c r="AQ129" s="106">
        <v>0</v>
      </c>
      <c r="AR129" s="106">
        <v>0</v>
      </c>
      <c r="AS129" s="106">
        <v>0</v>
      </c>
      <c r="AT129" s="106">
        <v>0</v>
      </c>
      <c r="AU129" s="106">
        <v>0</v>
      </c>
      <c r="AV129" s="106">
        <v>0</v>
      </c>
      <c r="AW129" s="87"/>
      <c r="AX129" s="106">
        <f t="shared" si="13"/>
        <v>0</v>
      </c>
      <c r="AY129" s="106">
        <f t="shared" si="14"/>
        <v>0</v>
      </c>
      <c r="AZ129" s="106">
        <f t="shared" si="15"/>
        <v>0</v>
      </c>
      <c r="BA129" s="106">
        <f t="shared" si="16"/>
        <v>0</v>
      </c>
      <c r="BB129" s="106">
        <f t="shared" si="17"/>
        <v>0</v>
      </c>
      <c r="BC129" s="106">
        <f t="shared" si="18"/>
        <v>0</v>
      </c>
      <c r="BD129" s="106">
        <f t="shared" si="19"/>
        <v>0</v>
      </c>
      <c r="BE129" s="106"/>
      <c r="BF129" s="107"/>
      <c r="BG129" s="107"/>
      <c r="BH129" s="107"/>
      <c r="BI129" s="107"/>
      <c r="BJ129" s="107"/>
      <c r="BK129" s="107"/>
      <c r="BL129" s="108"/>
    </row>
    <row r="130" spans="2:64" s="116" customFormat="1" x14ac:dyDescent="0.5">
      <c r="B130" s="110">
        <v>2013</v>
      </c>
      <c r="C130" s="111">
        <v>8308</v>
      </c>
      <c r="D130" s="110">
        <v>3</v>
      </c>
      <c r="E130" s="110">
        <v>4000</v>
      </c>
      <c r="F130" s="110">
        <v>4400</v>
      </c>
      <c r="G130" s="110">
        <v>442</v>
      </c>
      <c r="H130" s="110"/>
      <c r="I130" s="112" t="s">
        <v>106</v>
      </c>
      <c r="J130" s="113">
        <v>3200000</v>
      </c>
      <c r="K130" s="113">
        <v>0</v>
      </c>
      <c r="L130" s="113">
        <f t="shared" si="23"/>
        <v>3200000</v>
      </c>
      <c r="M130" s="113">
        <v>0</v>
      </c>
      <c r="N130" s="113">
        <v>0</v>
      </c>
      <c r="O130" s="113">
        <f t="shared" si="22"/>
        <v>0</v>
      </c>
      <c r="P130" s="113">
        <f t="shared" si="24"/>
        <v>3200000</v>
      </c>
      <c r="Q130" s="87"/>
      <c r="R130" s="113">
        <v>3200000</v>
      </c>
      <c r="S130" s="113">
        <v>0</v>
      </c>
      <c r="T130" s="113">
        <v>3200000</v>
      </c>
      <c r="U130" s="113">
        <v>0</v>
      </c>
      <c r="V130" s="113">
        <v>0</v>
      </c>
      <c r="W130" s="113">
        <v>0</v>
      </c>
      <c r="X130" s="113">
        <v>3200000</v>
      </c>
      <c r="Y130" s="87"/>
      <c r="Z130" s="113">
        <v>0</v>
      </c>
      <c r="AA130" s="113">
        <v>0</v>
      </c>
      <c r="AB130" s="113">
        <v>0</v>
      </c>
      <c r="AC130" s="113">
        <v>0</v>
      </c>
      <c r="AD130" s="113">
        <v>0</v>
      </c>
      <c r="AE130" s="113">
        <v>0</v>
      </c>
      <c r="AF130" s="113">
        <v>0</v>
      </c>
      <c r="AG130" s="87"/>
      <c r="AH130" s="113">
        <v>0</v>
      </c>
      <c r="AI130" s="113">
        <v>0</v>
      </c>
      <c r="AJ130" s="113">
        <v>0</v>
      </c>
      <c r="AK130" s="113">
        <v>0</v>
      </c>
      <c r="AL130" s="113">
        <v>0</v>
      </c>
      <c r="AM130" s="113">
        <v>0</v>
      </c>
      <c r="AN130" s="113">
        <v>0</v>
      </c>
      <c r="AO130" s="87"/>
      <c r="AP130" s="113">
        <v>0</v>
      </c>
      <c r="AQ130" s="113">
        <v>0</v>
      </c>
      <c r="AR130" s="113">
        <v>0</v>
      </c>
      <c r="AS130" s="113">
        <v>0</v>
      </c>
      <c r="AT130" s="113">
        <v>0</v>
      </c>
      <c r="AU130" s="113">
        <v>0</v>
      </c>
      <c r="AV130" s="113">
        <v>0</v>
      </c>
      <c r="AW130" s="87"/>
      <c r="AX130" s="113">
        <f t="shared" si="13"/>
        <v>0</v>
      </c>
      <c r="AY130" s="113">
        <f t="shared" si="14"/>
        <v>0</v>
      </c>
      <c r="AZ130" s="113">
        <f t="shared" si="15"/>
        <v>0</v>
      </c>
      <c r="BA130" s="113">
        <f t="shared" si="16"/>
        <v>0</v>
      </c>
      <c r="BB130" s="113">
        <f t="shared" si="17"/>
        <v>0</v>
      </c>
      <c r="BC130" s="113">
        <f t="shared" si="18"/>
        <v>0</v>
      </c>
      <c r="BD130" s="113">
        <f t="shared" si="19"/>
        <v>0</v>
      </c>
      <c r="BE130" s="113"/>
      <c r="BF130" s="114"/>
      <c r="BG130" s="114"/>
      <c r="BH130" s="114"/>
      <c r="BI130" s="114"/>
      <c r="BJ130" s="114"/>
      <c r="BK130" s="114"/>
      <c r="BL130" s="115"/>
    </row>
    <row r="131" spans="2:64" s="95" customFormat="1" x14ac:dyDescent="0.5">
      <c r="B131" s="117">
        <v>2013</v>
      </c>
      <c r="C131" s="118">
        <v>8308</v>
      </c>
      <c r="D131" s="117">
        <v>3</v>
      </c>
      <c r="E131" s="117">
        <v>4000</v>
      </c>
      <c r="F131" s="117">
        <v>4400</v>
      </c>
      <c r="G131" s="117">
        <v>442</v>
      </c>
      <c r="H131" s="117">
        <v>44200</v>
      </c>
      <c r="I131" s="119" t="s">
        <v>106</v>
      </c>
      <c r="J131" s="87">
        <v>3200000</v>
      </c>
      <c r="K131" s="87">
        <v>0</v>
      </c>
      <c r="L131" s="87">
        <f t="shared" si="23"/>
        <v>3200000</v>
      </c>
      <c r="M131" s="87">
        <v>0</v>
      </c>
      <c r="N131" s="87">
        <v>0</v>
      </c>
      <c r="O131" s="87">
        <f t="shared" si="22"/>
        <v>0</v>
      </c>
      <c r="P131" s="87">
        <f t="shared" si="24"/>
        <v>3200000</v>
      </c>
      <c r="Q131" s="87"/>
      <c r="R131" s="87">
        <v>3200000</v>
      </c>
      <c r="S131" s="87">
        <v>0</v>
      </c>
      <c r="T131" s="87">
        <v>3200000</v>
      </c>
      <c r="U131" s="87">
        <v>0</v>
      </c>
      <c r="V131" s="87">
        <v>0</v>
      </c>
      <c r="W131" s="87">
        <v>0</v>
      </c>
      <c r="X131" s="87">
        <v>3200000</v>
      </c>
      <c r="Y131" s="87"/>
      <c r="Z131" s="87">
        <v>0</v>
      </c>
      <c r="AA131" s="87">
        <v>0</v>
      </c>
      <c r="AB131" s="87">
        <v>0</v>
      </c>
      <c r="AC131" s="87">
        <v>0</v>
      </c>
      <c r="AD131" s="87">
        <v>0</v>
      </c>
      <c r="AE131" s="87">
        <v>0</v>
      </c>
      <c r="AF131" s="87">
        <v>0</v>
      </c>
      <c r="AG131" s="87"/>
      <c r="AH131" s="87">
        <v>0</v>
      </c>
      <c r="AI131" s="87">
        <v>0</v>
      </c>
      <c r="AJ131" s="87">
        <v>0</v>
      </c>
      <c r="AK131" s="87">
        <v>0</v>
      </c>
      <c r="AL131" s="87">
        <v>0</v>
      </c>
      <c r="AM131" s="87">
        <v>0</v>
      </c>
      <c r="AN131" s="87">
        <v>0</v>
      </c>
      <c r="AO131" s="87"/>
      <c r="AP131" s="87">
        <v>0</v>
      </c>
      <c r="AQ131" s="87">
        <v>0</v>
      </c>
      <c r="AR131" s="87">
        <v>0</v>
      </c>
      <c r="AS131" s="87">
        <v>0</v>
      </c>
      <c r="AT131" s="87">
        <v>0</v>
      </c>
      <c r="AU131" s="87">
        <v>0</v>
      </c>
      <c r="AV131" s="87">
        <v>0</v>
      </c>
      <c r="AW131" s="87"/>
      <c r="AX131" s="120">
        <f t="shared" si="13"/>
        <v>0</v>
      </c>
      <c r="AY131" s="120">
        <f t="shared" si="14"/>
        <v>0</v>
      </c>
      <c r="AZ131" s="120">
        <f t="shared" si="15"/>
        <v>0</v>
      </c>
      <c r="BA131" s="120">
        <f t="shared" si="16"/>
        <v>0</v>
      </c>
      <c r="BB131" s="120">
        <f t="shared" si="17"/>
        <v>0</v>
      </c>
      <c r="BC131" s="120">
        <f t="shared" si="18"/>
        <v>0</v>
      </c>
      <c r="BD131" s="120">
        <f t="shared" si="19"/>
        <v>0</v>
      </c>
      <c r="BE131" s="120" t="s">
        <v>107</v>
      </c>
      <c r="BF131" s="87">
        <v>200</v>
      </c>
      <c r="BG131" s="87">
        <v>0</v>
      </c>
      <c r="BH131" s="87">
        <v>200</v>
      </c>
      <c r="BI131" s="87">
        <v>0</v>
      </c>
      <c r="BJ131" s="121">
        <v>0</v>
      </c>
      <c r="BK131" s="121">
        <v>0</v>
      </c>
      <c r="BL131" s="127">
        <v>3.4420000000000002</v>
      </c>
    </row>
    <row r="132" spans="2:64" s="116" customFormat="1" x14ac:dyDescent="0.5">
      <c r="B132" s="89">
        <v>2013</v>
      </c>
      <c r="C132" s="90">
        <v>8308</v>
      </c>
      <c r="D132" s="89">
        <v>4</v>
      </c>
      <c r="E132" s="89"/>
      <c r="F132" s="89"/>
      <c r="G132" s="89"/>
      <c r="H132" s="89"/>
      <c r="I132" s="91" t="s">
        <v>29</v>
      </c>
      <c r="J132" s="92">
        <f>J133+J140</f>
        <v>11000000</v>
      </c>
      <c r="K132" s="92">
        <f>K133+K140</f>
        <v>0</v>
      </c>
      <c r="L132" s="92">
        <f t="shared" si="23"/>
        <v>11000000</v>
      </c>
      <c r="M132" s="92">
        <f t="shared" ref="M132:N132" si="25">M133+M140</f>
        <v>0</v>
      </c>
      <c r="N132" s="92">
        <f t="shared" si="25"/>
        <v>0</v>
      </c>
      <c r="O132" s="92">
        <f t="shared" si="22"/>
        <v>0</v>
      </c>
      <c r="P132" s="92">
        <f t="shared" si="24"/>
        <v>11000000</v>
      </c>
      <c r="Q132" s="82"/>
      <c r="R132" s="92">
        <v>10975312.48</v>
      </c>
      <c r="S132" s="92">
        <v>0</v>
      </c>
      <c r="T132" s="92">
        <v>10975312.48</v>
      </c>
      <c r="U132" s="92">
        <v>0</v>
      </c>
      <c r="V132" s="92">
        <v>0</v>
      </c>
      <c r="W132" s="92">
        <v>0</v>
      </c>
      <c r="X132" s="92">
        <v>10975312.48</v>
      </c>
      <c r="Y132" s="82"/>
      <c r="Z132" s="92">
        <v>0</v>
      </c>
      <c r="AA132" s="92">
        <v>0</v>
      </c>
      <c r="AB132" s="92">
        <v>0</v>
      </c>
      <c r="AC132" s="92">
        <v>0</v>
      </c>
      <c r="AD132" s="92">
        <v>0</v>
      </c>
      <c r="AE132" s="92">
        <v>0</v>
      </c>
      <c r="AF132" s="92">
        <v>0</v>
      </c>
      <c r="AG132" s="82"/>
      <c r="AH132" s="92">
        <v>0</v>
      </c>
      <c r="AI132" s="92">
        <v>0</v>
      </c>
      <c r="AJ132" s="92">
        <v>0</v>
      </c>
      <c r="AK132" s="92">
        <v>0</v>
      </c>
      <c r="AL132" s="92">
        <v>0</v>
      </c>
      <c r="AM132" s="92">
        <v>0</v>
      </c>
      <c r="AN132" s="92">
        <v>0</v>
      </c>
      <c r="AO132" s="87"/>
      <c r="AP132" s="92">
        <v>0</v>
      </c>
      <c r="AQ132" s="92">
        <v>0</v>
      </c>
      <c r="AR132" s="92">
        <v>0</v>
      </c>
      <c r="AS132" s="92">
        <v>0</v>
      </c>
      <c r="AT132" s="92">
        <v>0</v>
      </c>
      <c r="AU132" s="92">
        <v>0</v>
      </c>
      <c r="AV132" s="92">
        <v>0</v>
      </c>
      <c r="AW132" s="87"/>
      <c r="AX132" s="92">
        <f t="shared" si="13"/>
        <v>24687.519999999553</v>
      </c>
      <c r="AY132" s="92">
        <f t="shared" si="14"/>
        <v>0</v>
      </c>
      <c r="AZ132" s="92">
        <f t="shared" si="15"/>
        <v>24687.519999999553</v>
      </c>
      <c r="BA132" s="92">
        <f t="shared" si="16"/>
        <v>0</v>
      </c>
      <c r="BB132" s="92">
        <f t="shared" si="17"/>
        <v>0</v>
      </c>
      <c r="BC132" s="92">
        <f t="shared" si="18"/>
        <v>0</v>
      </c>
      <c r="BD132" s="92">
        <f t="shared" si="19"/>
        <v>24687.519999999553</v>
      </c>
      <c r="BE132" s="92"/>
      <c r="BF132" s="93"/>
      <c r="BG132" s="93"/>
      <c r="BH132" s="93"/>
      <c r="BI132" s="93"/>
      <c r="BJ132" s="93"/>
      <c r="BK132" s="93"/>
      <c r="BL132" s="94"/>
    </row>
    <row r="133" spans="2:64" s="116" customFormat="1" x14ac:dyDescent="0.5">
      <c r="B133" s="96">
        <v>2013</v>
      </c>
      <c r="C133" s="96">
        <v>8308</v>
      </c>
      <c r="D133" s="96">
        <v>4</v>
      </c>
      <c r="E133" s="96">
        <v>5000</v>
      </c>
      <c r="F133" s="96"/>
      <c r="G133" s="96"/>
      <c r="H133" s="96"/>
      <c r="I133" s="98" t="s">
        <v>108</v>
      </c>
      <c r="J133" s="99">
        <v>24687.52</v>
      </c>
      <c r="K133" s="99">
        <v>0</v>
      </c>
      <c r="L133" s="99">
        <f t="shared" si="23"/>
        <v>24687.52</v>
      </c>
      <c r="M133" s="99">
        <v>0</v>
      </c>
      <c r="N133" s="99">
        <v>0</v>
      </c>
      <c r="O133" s="99">
        <f t="shared" si="22"/>
        <v>0</v>
      </c>
      <c r="P133" s="99">
        <f t="shared" si="24"/>
        <v>24687.52</v>
      </c>
      <c r="Q133" s="82"/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82"/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82"/>
      <c r="AH133" s="99">
        <v>0</v>
      </c>
      <c r="AI133" s="99">
        <v>0</v>
      </c>
      <c r="AJ133" s="99">
        <v>0</v>
      </c>
      <c r="AK133" s="99">
        <v>0</v>
      </c>
      <c r="AL133" s="99">
        <v>0</v>
      </c>
      <c r="AM133" s="99">
        <v>0</v>
      </c>
      <c r="AN133" s="99">
        <v>0</v>
      </c>
      <c r="AO133" s="87"/>
      <c r="AP133" s="99">
        <v>0</v>
      </c>
      <c r="AQ133" s="99">
        <v>0</v>
      </c>
      <c r="AR133" s="99">
        <v>0</v>
      </c>
      <c r="AS133" s="99">
        <v>0</v>
      </c>
      <c r="AT133" s="99">
        <v>0</v>
      </c>
      <c r="AU133" s="99">
        <v>0</v>
      </c>
      <c r="AV133" s="99">
        <v>0</v>
      </c>
      <c r="AW133" s="87"/>
      <c r="AX133" s="99">
        <f t="shared" ref="AX133:AX196" si="26">J133-R133-Z133-AH133-AP133</f>
        <v>24687.52</v>
      </c>
      <c r="AY133" s="99">
        <f t="shared" ref="AY133:AY196" si="27">K133-S133-AA133-AI133-AQ133</f>
        <v>0</v>
      </c>
      <c r="AZ133" s="99">
        <f t="shared" ref="AZ133:AZ196" si="28">AX133+AY133</f>
        <v>24687.52</v>
      </c>
      <c r="BA133" s="99">
        <f t="shared" ref="BA133:BA196" si="29">M133-U133-AC133-AK133-AS133</f>
        <v>0</v>
      </c>
      <c r="BB133" s="99">
        <f t="shared" ref="BB133:BB196" si="30">N133-V133-AD133-AL133-AT133</f>
        <v>0</v>
      </c>
      <c r="BC133" s="99">
        <f t="shared" ref="BC133:BC196" si="31">BA133+BB133</f>
        <v>0</v>
      </c>
      <c r="BD133" s="99">
        <f t="shared" ref="BD133:BD196" si="32">AZ133+BC133</f>
        <v>24687.52</v>
      </c>
      <c r="BE133" s="99"/>
      <c r="BF133" s="99"/>
      <c r="BG133" s="99"/>
      <c r="BH133" s="99"/>
      <c r="BI133" s="99"/>
      <c r="BJ133" s="99"/>
      <c r="BK133" s="99"/>
      <c r="BL133" s="99"/>
    </row>
    <row r="134" spans="2:64" s="95" customFormat="1" x14ac:dyDescent="0.5">
      <c r="B134" s="103">
        <v>2013</v>
      </c>
      <c r="C134" s="104">
        <v>8308</v>
      </c>
      <c r="D134" s="103">
        <v>4</v>
      </c>
      <c r="E134" s="103">
        <v>5000</v>
      </c>
      <c r="F134" s="103">
        <v>5100</v>
      </c>
      <c r="G134" s="103"/>
      <c r="H134" s="103"/>
      <c r="I134" s="105" t="s">
        <v>84</v>
      </c>
      <c r="J134" s="106">
        <v>24687.52</v>
      </c>
      <c r="K134" s="106">
        <v>0</v>
      </c>
      <c r="L134" s="106">
        <f t="shared" si="23"/>
        <v>24687.52</v>
      </c>
      <c r="M134" s="106">
        <v>0</v>
      </c>
      <c r="N134" s="106">
        <v>0</v>
      </c>
      <c r="O134" s="106">
        <f t="shared" si="22"/>
        <v>0</v>
      </c>
      <c r="P134" s="106">
        <f t="shared" si="24"/>
        <v>24687.52</v>
      </c>
      <c r="Q134" s="87"/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87"/>
      <c r="Z134" s="106">
        <v>0</v>
      </c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06">
        <v>0</v>
      </c>
      <c r="AG134" s="87"/>
      <c r="AH134" s="106">
        <v>0</v>
      </c>
      <c r="AI134" s="106">
        <v>0</v>
      </c>
      <c r="AJ134" s="106">
        <v>0</v>
      </c>
      <c r="AK134" s="106">
        <v>0</v>
      </c>
      <c r="AL134" s="106">
        <v>0</v>
      </c>
      <c r="AM134" s="106">
        <v>0</v>
      </c>
      <c r="AN134" s="106">
        <v>0</v>
      </c>
      <c r="AO134" s="87"/>
      <c r="AP134" s="106">
        <v>0</v>
      </c>
      <c r="AQ134" s="106">
        <v>0</v>
      </c>
      <c r="AR134" s="106">
        <v>0</v>
      </c>
      <c r="AS134" s="106">
        <v>0</v>
      </c>
      <c r="AT134" s="106">
        <v>0</v>
      </c>
      <c r="AU134" s="106">
        <v>0</v>
      </c>
      <c r="AV134" s="106">
        <v>0</v>
      </c>
      <c r="AW134" s="87"/>
      <c r="AX134" s="106">
        <f t="shared" si="26"/>
        <v>24687.52</v>
      </c>
      <c r="AY134" s="106">
        <f t="shared" si="27"/>
        <v>0</v>
      </c>
      <c r="AZ134" s="106">
        <f t="shared" si="28"/>
        <v>24687.52</v>
      </c>
      <c r="BA134" s="106">
        <f t="shared" si="29"/>
        <v>0</v>
      </c>
      <c r="BB134" s="106">
        <f t="shared" si="30"/>
        <v>0</v>
      </c>
      <c r="BC134" s="106">
        <f t="shared" si="31"/>
        <v>0</v>
      </c>
      <c r="BD134" s="106">
        <f t="shared" si="32"/>
        <v>24687.52</v>
      </c>
      <c r="BE134" s="106"/>
      <c r="BF134" s="107"/>
      <c r="BG134" s="107"/>
      <c r="BH134" s="107"/>
      <c r="BI134" s="107"/>
      <c r="BJ134" s="107"/>
      <c r="BK134" s="107"/>
      <c r="BL134" s="108"/>
    </row>
    <row r="135" spans="2:64" s="116" customFormat="1" x14ac:dyDescent="0.5">
      <c r="B135" s="110">
        <v>2013</v>
      </c>
      <c r="C135" s="111">
        <v>8308</v>
      </c>
      <c r="D135" s="110">
        <v>4</v>
      </c>
      <c r="E135" s="110">
        <v>5000</v>
      </c>
      <c r="F135" s="110">
        <v>5100</v>
      </c>
      <c r="G135" s="110">
        <v>515</v>
      </c>
      <c r="H135" s="110"/>
      <c r="I135" s="112" t="s">
        <v>87</v>
      </c>
      <c r="J135" s="113">
        <v>24687.52</v>
      </c>
      <c r="K135" s="113">
        <v>0</v>
      </c>
      <c r="L135" s="113">
        <f t="shared" si="23"/>
        <v>24687.52</v>
      </c>
      <c r="M135" s="113">
        <v>0</v>
      </c>
      <c r="N135" s="113">
        <v>0</v>
      </c>
      <c r="O135" s="113">
        <f t="shared" si="22"/>
        <v>0</v>
      </c>
      <c r="P135" s="113">
        <f t="shared" si="24"/>
        <v>24687.52</v>
      </c>
      <c r="Q135" s="87"/>
      <c r="R135" s="113">
        <v>0</v>
      </c>
      <c r="S135" s="113">
        <v>0</v>
      </c>
      <c r="T135" s="113">
        <v>0</v>
      </c>
      <c r="U135" s="113">
        <v>0</v>
      </c>
      <c r="V135" s="113">
        <v>0</v>
      </c>
      <c r="W135" s="113">
        <v>0</v>
      </c>
      <c r="X135" s="113">
        <v>0</v>
      </c>
      <c r="Y135" s="87"/>
      <c r="Z135" s="113">
        <v>0</v>
      </c>
      <c r="AA135" s="113">
        <v>0</v>
      </c>
      <c r="AB135" s="113">
        <v>0</v>
      </c>
      <c r="AC135" s="113">
        <v>0</v>
      </c>
      <c r="AD135" s="113">
        <v>0</v>
      </c>
      <c r="AE135" s="113">
        <v>0</v>
      </c>
      <c r="AF135" s="113">
        <v>0</v>
      </c>
      <c r="AG135" s="87"/>
      <c r="AH135" s="113">
        <v>0</v>
      </c>
      <c r="AI135" s="113">
        <v>0</v>
      </c>
      <c r="AJ135" s="113">
        <v>0</v>
      </c>
      <c r="AK135" s="113">
        <v>0</v>
      </c>
      <c r="AL135" s="113">
        <v>0</v>
      </c>
      <c r="AM135" s="113">
        <v>0</v>
      </c>
      <c r="AN135" s="113">
        <v>0</v>
      </c>
      <c r="AO135" s="87"/>
      <c r="AP135" s="113">
        <v>0</v>
      </c>
      <c r="AQ135" s="113">
        <v>0</v>
      </c>
      <c r="AR135" s="113">
        <v>0</v>
      </c>
      <c r="AS135" s="113">
        <v>0</v>
      </c>
      <c r="AT135" s="113">
        <v>0</v>
      </c>
      <c r="AU135" s="113">
        <v>0</v>
      </c>
      <c r="AV135" s="113">
        <v>0</v>
      </c>
      <c r="AW135" s="87"/>
      <c r="AX135" s="113">
        <f t="shared" si="26"/>
        <v>24687.52</v>
      </c>
      <c r="AY135" s="113">
        <f t="shared" si="27"/>
        <v>0</v>
      </c>
      <c r="AZ135" s="113">
        <f t="shared" si="28"/>
        <v>24687.52</v>
      </c>
      <c r="BA135" s="113">
        <f t="shared" si="29"/>
        <v>0</v>
      </c>
      <c r="BB135" s="113">
        <f t="shared" si="30"/>
        <v>0</v>
      </c>
      <c r="BC135" s="113">
        <f t="shared" si="31"/>
        <v>0</v>
      </c>
      <c r="BD135" s="113">
        <f t="shared" si="32"/>
        <v>24687.52</v>
      </c>
      <c r="BE135" s="113"/>
      <c r="BF135" s="114"/>
      <c r="BG135" s="114"/>
      <c r="BH135" s="114"/>
      <c r="BI135" s="114"/>
      <c r="BJ135" s="114"/>
      <c r="BK135" s="114"/>
      <c r="BL135" s="115"/>
    </row>
    <row r="136" spans="2:64" s="95" customFormat="1" x14ac:dyDescent="0.5">
      <c r="B136" s="117">
        <v>2013</v>
      </c>
      <c r="C136" s="118">
        <v>8308</v>
      </c>
      <c r="D136" s="117">
        <v>4</v>
      </c>
      <c r="E136" s="117">
        <v>5000</v>
      </c>
      <c r="F136" s="117">
        <v>5100</v>
      </c>
      <c r="G136" s="117">
        <v>515</v>
      </c>
      <c r="H136" s="117">
        <v>51501</v>
      </c>
      <c r="I136" s="119" t="s">
        <v>88</v>
      </c>
      <c r="J136" s="87">
        <v>24687.52</v>
      </c>
      <c r="K136" s="87">
        <v>0</v>
      </c>
      <c r="L136" s="87">
        <f t="shared" si="23"/>
        <v>24687.52</v>
      </c>
      <c r="M136" s="87">
        <v>0</v>
      </c>
      <c r="N136" s="87">
        <v>0</v>
      </c>
      <c r="O136" s="87">
        <f t="shared" si="22"/>
        <v>0</v>
      </c>
      <c r="P136" s="87">
        <f t="shared" si="24"/>
        <v>24687.52</v>
      </c>
      <c r="Q136" s="87"/>
      <c r="R136" s="87">
        <v>0</v>
      </c>
      <c r="S136" s="87">
        <v>0</v>
      </c>
      <c r="T136" s="87">
        <v>0</v>
      </c>
      <c r="U136" s="87">
        <v>0</v>
      </c>
      <c r="V136" s="87">
        <v>0</v>
      </c>
      <c r="W136" s="87">
        <v>0</v>
      </c>
      <c r="X136" s="87">
        <v>0</v>
      </c>
      <c r="Y136" s="87"/>
      <c r="Z136" s="87">
        <v>0</v>
      </c>
      <c r="AA136" s="87">
        <v>0</v>
      </c>
      <c r="AB136" s="87">
        <v>0</v>
      </c>
      <c r="AC136" s="87">
        <v>0</v>
      </c>
      <c r="AD136" s="87">
        <v>0</v>
      </c>
      <c r="AE136" s="87">
        <v>0</v>
      </c>
      <c r="AF136" s="87">
        <v>0</v>
      </c>
      <c r="AG136" s="87"/>
      <c r="AH136" s="87">
        <v>0</v>
      </c>
      <c r="AI136" s="87">
        <v>0</v>
      </c>
      <c r="AJ136" s="87">
        <v>0</v>
      </c>
      <c r="AK136" s="87">
        <v>0</v>
      </c>
      <c r="AL136" s="87">
        <v>0</v>
      </c>
      <c r="AM136" s="87">
        <v>0</v>
      </c>
      <c r="AN136" s="87">
        <v>0</v>
      </c>
      <c r="AO136" s="87"/>
      <c r="AP136" s="87">
        <v>0</v>
      </c>
      <c r="AQ136" s="87">
        <v>0</v>
      </c>
      <c r="AR136" s="87">
        <v>0</v>
      </c>
      <c r="AS136" s="87">
        <v>0</v>
      </c>
      <c r="AT136" s="87">
        <v>0</v>
      </c>
      <c r="AU136" s="87">
        <v>0</v>
      </c>
      <c r="AV136" s="87">
        <v>0</v>
      </c>
      <c r="AW136" s="87"/>
      <c r="AX136" s="120">
        <f t="shared" si="26"/>
        <v>24687.52</v>
      </c>
      <c r="AY136" s="120">
        <f t="shared" si="27"/>
        <v>0</v>
      </c>
      <c r="AZ136" s="120">
        <f t="shared" si="28"/>
        <v>24687.52</v>
      </c>
      <c r="BA136" s="120">
        <f t="shared" si="29"/>
        <v>0</v>
      </c>
      <c r="BB136" s="120">
        <f t="shared" si="30"/>
        <v>0</v>
      </c>
      <c r="BC136" s="120">
        <f t="shared" si="31"/>
        <v>0</v>
      </c>
      <c r="BD136" s="120">
        <f t="shared" si="32"/>
        <v>24687.52</v>
      </c>
      <c r="BE136" s="120" t="s">
        <v>72</v>
      </c>
      <c r="BF136" s="87">
        <v>6</v>
      </c>
      <c r="BG136" s="87">
        <v>0</v>
      </c>
      <c r="BH136" s="87">
        <v>0</v>
      </c>
      <c r="BI136" s="87">
        <v>0</v>
      </c>
      <c r="BJ136" s="128">
        <v>6</v>
      </c>
      <c r="BK136" s="128">
        <v>0</v>
      </c>
      <c r="BL136" s="127">
        <v>9.5150100000000002</v>
      </c>
    </row>
    <row r="137" spans="2:64" s="116" customFormat="1" x14ac:dyDescent="0.5">
      <c r="B137" s="103">
        <v>2013</v>
      </c>
      <c r="C137" s="103">
        <v>8308</v>
      </c>
      <c r="D137" s="103">
        <v>4</v>
      </c>
      <c r="E137" s="103">
        <v>5000</v>
      </c>
      <c r="F137" s="103">
        <v>5900</v>
      </c>
      <c r="G137" s="103"/>
      <c r="H137" s="103"/>
      <c r="I137" s="105" t="s">
        <v>94</v>
      </c>
      <c r="J137" s="106">
        <v>0</v>
      </c>
      <c r="K137" s="106">
        <v>0</v>
      </c>
      <c r="L137" s="106">
        <f t="shared" si="23"/>
        <v>0</v>
      </c>
      <c r="M137" s="106">
        <v>0</v>
      </c>
      <c r="N137" s="106">
        <v>0</v>
      </c>
      <c r="O137" s="106">
        <f t="shared" si="22"/>
        <v>0</v>
      </c>
      <c r="P137" s="106">
        <f t="shared" si="24"/>
        <v>0</v>
      </c>
      <c r="Q137" s="82"/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>
        <v>0</v>
      </c>
      <c r="Y137" s="82"/>
      <c r="Z137" s="106">
        <v>0</v>
      </c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06">
        <v>0</v>
      </c>
      <c r="AG137" s="82"/>
      <c r="AH137" s="106">
        <v>0</v>
      </c>
      <c r="AI137" s="106">
        <v>0</v>
      </c>
      <c r="AJ137" s="106">
        <v>0</v>
      </c>
      <c r="AK137" s="106">
        <v>0</v>
      </c>
      <c r="AL137" s="106">
        <v>0</v>
      </c>
      <c r="AM137" s="106">
        <v>0</v>
      </c>
      <c r="AN137" s="106">
        <v>0</v>
      </c>
      <c r="AO137" s="87"/>
      <c r="AP137" s="106">
        <v>0</v>
      </c>
      <c r="AQ137" s="106">
        <v>0</v>
      </c>
      <c r="AR137" s="106">
        <v>0</v>
      </c>
      <c r="AS137" s="106">
        <v>0</v>
      </c>
      <c r="AT137" s="106">
        <v>0</v>
      </c>
      <c r="AU137" s="106">
        <v>0</v>
      </c>
      <c r="AV137" s="106">
        <v>0</v>
      </c>
      <c r="AW137" s="87"/>
      <c r="AX137" s="106">
        <f t="shared" si="26"/>
        <v>0</v>
      </c>
      <c r="AY137" s="106">
        <f t="shared" si="27"/>
        <v>0</v>
      </c>
      <c r="AZ137" s="106">
        <f t="shared" si="28"/>
        <v>0</v>
      </c>
      <c r="BA137" s="106">
        <f t="shared" si="29"/>
        <v>0</v>
      </c>
      <c r="BB137" s="106">
        <f t="shared" si="30"/>
        <v>0</v>
      </c>
      <c r="BC137" s="106">
        <f t="shared" si="31"/>
        <v>0</v>
      </c>
      <c r="BD137" s="106">
        <f t="shared" si="32"/>
        <v>0</v>
      </c>
      <c r="BE137" s="106"/>
      <c r="BF137" s="106"/>
      <c r="BG137" s="106"/>
      <c r="BH137" s="106"/>
      <c r="BI137" s="106"/>
      <c r="BJ137" s="106"/>
      <c r="BK137" s="106"/>
      <c r="BL137" s="106"/>
    </row>
    <row r="138" spans="2:64" s="116" customFormat="1" x14ac:dyDescent="0.5">
      <c r="B138" s="110">
        <v>2013</v>
      </c>
      <c r="C138" s="110">
        <v>8308</v>
      </c>
      <c r="D138" s="110">
        <v>4</v>
      </c>
      <c r="E138" s="110">
        <v>5000</v>
      </c>
      <c r="F138" s="110">
        <v>5900</v>
      </c>
      <c r="G138" s="110">
        <v>591</v>
      </c>
      <c r="H138" s="110"/>
      <c r="I138" s="112" t="s">
        <v>95</v>
      </c>
      <c r="J138" s="113">
        <v>0</v>
      </c>
      <c r="K138" s="113">
        <v>0</v>
      </c>
      <c r="L138" s="113">
        <f t="shared" si="23"/>
        <v>0</v>
      </c>
      <c r="M138" s="113">
        <v>0</v>
      </c>
      <c r="N138" s="113">
        <v>0</v>
      </c>
      <c r="O138" s="113">
        <f t="shared" si="22"/>
        <v>0</v>
      </c>
      <c r="P138" s="113">
        <f t="shared" si="24"/>
        <v>0</v>
      </c>
      <c r="Q138" s="82"/>
      <c r="R138" s="113">
        <v>0</v>
      </c>
      <c r="S138" s="113">
        <v>0</v>
      </c>
      <c r="T138" s="113">
        <v>0</v>
      </c>
      <c r="U138" s="113">
        <v>0</v>
      </c>
      <c r="V138" s="113">
        <v>0</v>
      </c>
      <c r="W138" s="113">
        <v>0</v>
      </c>
      <c r="X138" s="113">
        <v>0</v>
      </c>
      <c r="Y138" s="82"/>
      <c r="Z138" s="113">
        <v>0</v>
      </c>
      <c r="AA138" s="113">
        <v>0</v>
      </c>
      <c r="AB138" s="113">
        <v>0</v>
      </c>
      <c r="AC138" s="113">
        <v>0</v>
      </c>
      <c r="AD138" s="113">
        <v>0</v>
      </c>
      <c r="AE138" s="113">
        <v>0</v>
      </c>
      <c r="AF138" s="113">
        <v>0</v>
      </c>
      <c r="AG138" s="82"/>
      <c r="AH138" s="113">
        <v>0</v>
      </c>
      <c r="AI138" s="113">
        <v>0</v>
      </c>
      <c r="AJ138" s="113">
        <v>0</v>
      </c>
      <c r="AK138" s="113">
        <v>0</v>
      </c>
      <c r="AL138" s="113">
        <v>0</v>
      </c>
      <c r="AM138" s="113">
        <v>0</v>
      </c>
      <c r="AN138" s="113">
        <v>0</v>
      </c>
      <c r="AO138" s="87"/>
      <c r="AP138" s="113">
        <v>0</v>
      </c>
      <c r="AQ138" s="113">
        <v>0</v>
      </c>
      <c r="AR138" s="113">
        <v>0</v>
      </c>
      <c r="AS138" s="113">
        <v>0</v>
      </c>
      <c r="AT138" s="113">
        <v>0</v>
      </c>
      <c r="AU138" s="113">
        <v>0</v>
      </c>
      <c r="AV138" s="113">
        <v>0</v>
      </c>
      <c r="AW138" s="87"/>
      <c r="AX138" s="113">
        <f t="shared" si="26"/>
        <v>0</v>
      </c>
      <c r="AY138" s="113">
        <f t="shared" si="27"/>
        <v>0</v>
      </c>
      <c r="AZ138" s="113">
        <f t="shared" si="28"/>
        <v>0</v>
      </c>
      <c r="BA138" s="113">
        <f t="shared" si="29"/>
        <v>0</v>
      </c>
      <c r="BB138" s="113">
        <f t="shared" si="30"/>
        <v>0</v>
      </c>
      <c r="BC138" s="113">
        <f t="shared" si="31"/>
        <v>0</v>
      </c>
      <c r="BD138" s="113">
        <f t="shared" si="32"/>
        <v>0</v>
      </c>
      <c r="BE138" s="113"/>
      <c r="BF138" s="113"/>
      <c r="BG138" s="113"/>
      <c r="BH138" s="113"/>
      <c r="BI138" s="113"/>
      <c r="BJ138" s="113"/>
      <c r="BK138" s="113"/>
      <c r="BL138" s="113"/>
    </row>
    <row r="139" spans="2:64" s="116" customFormat="1" x14ac:dyDescent="0.5">
      <c r="B139" s="117">
        <v>2013</v>
      </c>
      <c r="C139" s="117">
        <v>8308</v>
      </c>
      <c r="D139" s="117">
        <v>4</v>
      </c>
      <c r="E139" s="117">
        <v>5000</v>
      </c>
      <c r="F139" s="117">
        <v>5900</v>
      </c>
      <c r="G139" s="117">
        <v>591</v>
      </c>
      <c r="H139" s="117">
        <v>59101</v>
      </c>
      <c r="I139" s="119" t="s">
        <v>95</v>
      </c>
      <c r="J139" s="87">
        <v>0</v>
      </c>
      <c r="K139" s="87">
        <v>0</v>
      </c>
      <c r="L139" s="87">
        <f t="shared" si="23"/>
        <v>0</v>
      </c>
      <c r="M139" s="87">
        <v>0</v>
      </c>
      <c r="N139" s="87">
        <v>0</v>
      </c>
      <c r="O139" s="87">
        <f t="shared" si="22"/>
        <v>0</v>
      </c>
      <c r="P139" s="87">
        <f t="shared" si="24"/>
        <v>0</v>
      </c>
      <c r="Q139" s="82"/>
      <c r="R139" s="87">
        <v>0</v>
      </c>
      <c r="S139" s="87">
        <v>0</v>
      </c>
      <c r="T139" s="87">
        <v>0</v>
      </c>
      <c r="U139" s="87">
        <v>0</v>
      </c>
      <c r="V139" s="87">
        <v>0</v>
      </c>
      <c r="W139" s="87">
        <v>0</v>
      </c>
      <c r="X139" s="87">
        <v>0</v>
      </c>
      <c r="Y139" s="82"/>
      <c r="Z139" s="87">
        <v>0</v>
      </c>
      <c r="AA139" s="87">
        <v>0</v>
      </c>
      <c r="AB139" s="87">
        <v>0</v>
      </c>
      <c r="AC139" s="87">
        <v>0</v>
      </c>
      <c r="AD139" s="87">
        <v>0</v>
      </c>
      <c r="AE139" s="87">
        <v>0</v>
      </c>
      <c r="AF139" s="87">
        <v>0</v>
      </c>
      <c r="AG139" s="82"/>
      <c r="AH139" s="87">
        <v>0</v>
      </c>
      <c r="AI139" s="87">
        <v>0</v>
      </c>
      <c r="AJ139" s="87">
        <v>0</v>
      </c>
      <c r="AK139" s="87">
        <v>0</v>
      </c>
      <c r="AL139" s="87">
        <v>0</v>
      </c>
      <c r="AM139" s="87">
        <v>0</v>
      </c>
      <c r="AN139" s="87">
        <v>0</v>
      </c>
      <c r="AO139" s="87"/>
      <c r="AP139" s="87">
        <v>0</v>
      </c>
      <c r="AQ139" s="87">
        <v>0</v>
      </c>
      <c r="AR139" s="87">
        <v>0</v>
      </c>
      <c r="AS139" s="87">
        <v>0</v>
      </c>
      <c r="AT139" s="87">
        <v>0</v>
      </c>
      <c r="AU139" s="87">
        <v>0</v>
      </c>
      <c r="AV139" s="87">
        <v>0</v>
      </c>
      <c r="AW139" s="87"/>
      <c r="AX139" s="120">
        <f t="shared" si="26"/>
        <v>0</v>
      </c>
      <c r="AY139" s="120">
        <f t="shared" si="27"/>
        <v>0</v>
      </c>
      <c r="AZ139" s="120">
        <f t="shared" si="28"/>
        <v>0</v>
      </c>
      <c r="BA139" s="120">
        <f t="shared" si="29"/>
        <v>0</v>
      </c>
      <c r="BB139" s="120">
        <f t="shared" si="30"/>
        <v>0</v>
      </c>
      <c r="BC139" s="120">
        <f t="shared" si="31"/>
        <v>0</v>
      </c>
      <c r="BD139" s="120">
        <f t="shared" si="32"/>
        <v>0</v>
      </c>
      <c r="BE139" s="87" t="s">
        <v>95</v>
      </c>
      <c r="BF139" s="87">
        <v>0</v>
      </c>
      <c r="BG139" s="87">
        <v>0</v>
      </c>
      <c r="BH139" s="87">
        <v>0</v>
      </c>
      <c r="BI139" s="87">
        <v>0</v>
      </c>
      <c r="BJ139" s="87">
        <v>0</v>
      </c>
      <c r="BK139" s="87">
        <v>0</v>
      </c>
      <c r="BL139" s="87">
        <v>0</v>
      </c>
    </row>
    <row r="140" spans="2:64" s="95" customFormat="1" x14ac:dyDescent="0.5">
      <c r="B140" s="129">
        <v>2013</v>
      </c>
      <c r="C140" s="130">
        <v>8308</v>
      </c>
      <c r="D140" s="129">
        <v>4</v>
      </c>
      <c r="E140" s="129">
        <v>6000</v>
      </c>
      <c r="F140" s="129"/>
      <c r="G140" s="129"/>
      <c r="H140" s="129"/>
      <c r="I140" s="131" t="s">
        <v>96</v>
      </c>
      <c r="J140" s="132">
        <v>10975312.48</v>
      </c>
      <c r="K140" s="132">
        <v>0</v>
      </c>
      <c r="L140" s="132">
        <f t="shared" si="23"/>
        <v>10975312.48</v>
      </c>
      <c r="M140" s="132">
        <v>0</v>
      </c>
      <c r="N140" s="132">
        <v>0</v>
      </c>
      <c r="O140" s="132">
        <f t="shared" si="22"/>
        <v>0</v>
      </c>
      <c r="P140" s="132">
        <f t="shared" si="24"/>
        <v>10975312.48</v>
      </c>
      <c r="Q140" s="133"/>
      <c r="R140" s="132">
        <v>10975312.48</v>
      </c>
      <c r="S140" s="132">
        <v>0</v>
      </c>
      <c r="T140" s="132">
        <v>10975312.48</v>
      </c>
      <c r="U140" s="132">
        <v>0</v>
      </c>
      <c r="V140" s="132">
        <v>0</v>
      </c>
      <c r="W140" s="132">
        <v>0</v>
      </c>
      <c r="X140" s="132">
        <v>10975312.48</v>
      </c>
      <c r="Y140" s="133"/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3"/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132">
        <v>0</v>
      </c>
      <c r="AN140" s="132">
        <v>0</v>
      </c>
      <c r="AO140" s="87"/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87"/>
      <c r="AX140" s="132">
        <f t="shared" si="26"/>
        <v>0</v>
      </c>
      <c r="AY140" s="132">
        <f t="shared" si="27"/>
        <v>0</v>
      </c>
      <c r="AZ140" s="132">
        <f t="shared" si="28"/>
        <v>0</v>
      </c>
      <c r="BA140" s="132">
        <f t="shared" si="29"/>
        <v>0</v>
      </c>
      <c r="BB140" s="132">
        <f t="shared" si="30"/>
        <v>0</v>
      </c>
      <c r="BC140" s="132">
        <f t="shared" si="31"/>
        <v>0</v>
      </c>
      <c r="BD140" s="132">
        <f t="shared" si="32"/>
        <v>0</v>
      </c>
      <c r="BE140" s="132"/>
      <c r="BF140" s="134"/>
      <c r="BG140" s="134"/>
      <c r="BH140" s="134"/>
      <c r="BI140" s="134"/>
      <c r="BJ140" s="134"/>
      <c r="BK140" s="134"/>
      <c r="BL140" s="135"/>
    </row>
    <row r="141" spans="2:64" s="116" customFormat="1" x14ac:dyDescent="0.5">
      <c r="B141" s="136">
        <v>2013</v>
      </c>
      <c r="C141" s="137">
        <v>8308</v>
      </c>
      <c r="D141" s="136">
        <v>4</v>
      </c>
      <c r="E141" s="136">
        <v>6000</v>
      </c>
      <c r="F141" s="136">
        <v>6200</v>
      </c>
      <c r="G141" s="136"/>
      <c r="H141" s="136"/>
      <c r="I141" s="138" t="s">
        <v>109</v>
      </c>
      <c r="J141" s="139">
        <v>10975312.48</v>
      </c>
      <c r="K141" s="139">
        <v>0</v>
      </c>
      <c r="L141" s="139">
        <f t="shared" si="23"/>
        <v>10975312.48</v>
      </c>
      <c r="M141" s="139">
        <v>0</v>
      </c>
      <c r="N141" s="139">
        <v>0</v>
      </c>
      <c r="O141" s="139">
        <f t="shared" si="22"/>
        <v>0</v>
      </c>
      <c r="P141" s="139">
        <f t="shared" si="24"/>
        <v>10975312.48</v>
      </c>
      <c r="Q141" s="133"/>
      <c r="R141" s="139">
        <v>10975312.48</v>
      </c>
      <c r="S141" s="139">
        <v>0</v>
      </c>
      <c r="T141" s="139">
        <v>10975312.48</v>
      </c>
      <c r="U141" s="139">
        <v>0</v>
      </c>
      <c r="V141" s="139">
        <v>0</v>
      </c>
      <c r="W141" s="139">
        <v>0</v>
      </c>
      <c r="X141" s="139">
        <v>10975312.48</v>
      </c>
      <c r="Y141" s="133"/>
      <c r="Z141" s="139">
        <v>0</v>
      </c>
      <c r="AA141" s="139">
        <v>0</v>
      </c>
      <c r="AB141" s="139">
        <v>0</v>
      </c>
      <c r="AC141" s="139">
        <v>0</v>
      </c>
      <c r="AD141" s="139">
        <v>0</v>
      </c>
      <c r="AE141" s="139">
        <v>0</v>
      </c>
      <c r="AF141" s="139">
        <v>0</v>
      </c>
      <c r="AG141" s="133"/>
      <c r="AH141" s="139">
        <v>0</v>
      </c>
      <c r="AI141" s="139">
        <v>0</v>
      </c>
      <c r="AJ141" s="139">
        <v>0</v>
      </c>
      <c r="AK141" s="139">
        <v>0</v>
      </c>
      <c r="AL141" s="139">
        <v>0</v>
      </c>
      <c r="AM141" s="139">
        <v>0</v>
      </c>
      <c r="AN141" s="139">
        <v>0</v>
      </c>
      <c r="AO141" s="87"/>
      <c r="AP141" s="139">
        <v>0</v>
      </c>
      <c r="AQ141" s="139">
        <v>0</v>
      </c>
      <c r="AR141" s="139">
        <v>0</v>
      </c>
      <c r="AS141" s="139">
        <v>0</v>
      </c>
      <c r="AT141" s="139">
        <v>0</v>
      </c>
      <c r="AU141" s="139">
        <v>0</v>
      </c>
      <c r="AV141" s="139">
        <v>0</v>
      </c>
      <c r="AW141" s="87"/>
      <c r="AX141" s="139">
        <f t="shared" si="26"/>
        <v>0</v>
      </c>
      <c r="AY141" s="139">
        <f t="shared" si="27"/>
        <v>0</v>
      </c>
      <c r="AZ141" s="139">
        <f t="shared" si="28"/>
        <v>0</v>
      </c>
      <c r="BA141" s="139">
        <f t="shared" si="29"/>
        <v>0</v>
      </c>
      <c r="BB141" s="139">
        <f t="shared" si="30"/>
        <v>0</v>
      </c>
      <c r="BC141" s="139">
        <f t="shared" si="31"/>
        <v>0</v>
      </c>
      <c r="BD141" s="139">
        <f t="shared" si="32"/>
        <v>0</v>
      </c>
      <c r="BE141" s="139"/>
      <c r="BF141" s="140"/>
      <c r="BG141" s="140"/>
      <c r="BH141" s="140"/>
      <c r="BI141" s="140"/>
      <c r="BJ141" s="140"/>
      <c r="BK141" s="140"/>
      <c r="BL141" s="141"/>
    </row>
    <row r="142" spans="2:64" s="95" customFormat="1" x14ac:dyDescent="0.5">
      <c r="B142" s="142">
        <v>2013</v>
      </c>
      <c r="C142" s="143">
        <v>8308</v>
      </c>
      <c r="D142" s="142">
        <v>4</v>
      </c>
      <c r="E142" s="142">
        <v>6000</v>
      </c>
      <c r="F142" s="142">
        <v>6200</v>
      </c>
      <c r="G142" s="142">
        <v>622</v>
      </c>
      <c r="H142" s="142"/>
      <c r="I142" s="144" t="s">
        <v>98</v>
      </c>
      <c r="J142" s="145">
        <v>9000000</v>
      </c>
      <c r="K142" s="145">
        <v>0</v>
      </c>
      <c r="L142" s="145">
        <f t="shared" si="23"/>
        <v>9000000</v>
      </c>
      <c r="M142" s="145">
        <v>0</v>
      </c>
      <c r="N142" s="145">
        <v>0</v>
      </c>
      <c r="O142" s="145">
        <f t="shared" si="22"/>
        <v>0</v>
      </c>
      <c r="P142" s="145">
        <f t="shared" si="24"/>
        <v>9000000</v>
      </c>
      <c r="Q142" s="133"/>
      <c r="R142" s="145">
        <v>9000000</v>
      </c>
      <c r="S142" s="145">
        <v>0</v>
      </c>
      <c r="T142" s="145">
        <v>9000000</v>
      </c>
      <c r="U142" s="145">
        <v>0</v>
      </c>
      <c r="V142" s="145">
        <v>0</v>
      </c>
      <c r="W142" s="145">
        <v>0</v>
      </c>
      <c r="X142" s="145">
        <v>9000000</v>
      </c>
      <c r="Y142" s="133"/>
      <c r="Z142" s="145">
        <v>0</v>
      </c>
      <c r="AA142" s="145">
        <v>0</v>
      </c>
      <c r="AB142" s="145">
        <v>0</v>
      </c>
      <c r="AC142" s="145">
        <v>0</v>
      </c>
      <c r="AD142" s="145">
        <v>0</v>
      </c>
      <c r="AE142" s="145">
        <v>0</v>
      </c>
      <c r="AF142" s="145">
        <v>0</v>
      </c>
      <c r="AG142" s="133"/>
      <c r="AH142" s="145">
        <v>0</v>
      </c>
      <c r="AI142" s="145">
        <v>0</v>
      </c>
      <c r="AJ142" s="145">
        <v>0</v>
      </c>
      <c r="AK142" s="145">
        <v>0</v>
      </c>
      <c r="AL142" s="145">
        <v>0</v>
      </c>
      <c r="AM142" s="145">
        <v>0</v>
      </c>
      <c r="AN142" s="145">
        <v>0</v>
      </c>
      <c r="AO142" s="87"/>
      <c r="AP142" s="145">
        <v>0</v>
      </c>
      <c r="AQ142" s="145">
        <v>0</v>
      </c>
      <c r="AR142" s="145">
        <v>0</v>
      </c>
      <c r="AS142" s="145">
        <v>0</v>
      </c>
      <c r="AT142" s="145">
        <v>0</v>
      </c>
      <c r="AU142" s="145">
        <v>0</v>
      </c>
      <c r="AV142" s="145">
        <v>0</v>
      </c>
      <c r="AW142" s="87"/>
      <c r="AX142" s="145">
        <f t="shared" si="26"/>
        <v>0</v>
      </c>
      <c r="AY142" s="145">
        <f t="shared" si="27"/>
        <v>0</v>
      </c>
      <c r="AZ142" s="145">
        <f t="shared" si="28"/>
        <v>0</v>
      </c>
      <c r="BA142" s="145">
        <f t="shared" si="29"/>
        <v>0</v>
      </c>
      <c r="BB142" s="145">
        <f t="shared" si="30"/>
        <v>0</v>
      </c>
      <c r="BC142" s="145">
        <f t="shared" si="31"/>
        <v>0</v>
      </c>
      <c r="BD142" s="145">
        <f t="shared" si="32"/>
        <v>0</v>
      </c>
      <c r="BE142" s="145"/>
      <c r="BF142" s="146"/>
      <c r="BG142" s="146"/>
      <c r="BH142" s="146"/>
      <c r="BI142" s="146"/>
      <c r="BJ142" s="146"/>
      <c r="BK142" s="146"/>
      <c r="BL142" s="147"/>
    </row>
    <row r="143" spans="2:64" s="102" customFormat="1" x14ac:dyDescent="0.5">
      <c r="B143" s="148">
        <v>2013</v>
      </c>
      <c r="C143" s="149">
        <v>8308</v>
      </c>
      <c r="D143" s="148">
        <v>4</v>
      </c>
      <c r="E143" s="148">
        <v>6000</v>
      </c>
      <c r="F143" s="148">
        <v>6200</v>
      </c>
      <c r="G143" s="148">
        <v>622</v>
      </c>
      <c r="H143" s="148">
        <v>62201</v>
      </c>
      <c r="I143" s="150" t="s">
        <v>99</v>
      </c>
      <c r="J143" s="87">
        <v>9000000</v>
      </c>
      <c r="K143" s="87">
        <v>0</v>
      </c>
      <c r="L143" s="87">
        <f t="shared" si="23"/>
        <v>9000000</v>
      </c>
      <c r="M143" s="87">
        <v>0</v>
      </c>
      <c r="N143" s="87">
        <v>0</v>
      </c>
      <c r="O143" s="87">
        <f t="shared" si="22"/>
        <v>0</v>
      </c>
      <c r="P143" s="87">
        <f t="shared" si="24"/>
        <v>9000000</v>
      </c>
      <c r="Q143" s="82"/>
      <c r="R143" s="87">
        <v>9000000</v>
      </c>
      <c r="S143" s="87">
        <v>0</v>
      </c>
      <c r="T143" s="87">
        <v>9000000</v>
      </c>
      <c r="U143" s="87">
        <v>0</v>
      </c>
      <c r="V143" s="87">
        <v>0</v>
      </c>
      <c r="W143" s="87">
        <v>0</v>
      </c>
      <c r="X143" s="87">
        <v>9000000</v>
      </c>
      <c r="Y143" s="82"/>
      <c r="Z143" s="87">
        <v>0</v>
      </c>
      <c r="AA143" s="87">
        <v>0</v>
      </c>
      <c r="AB143" s="87">
        <v>0</v>
      </c>
      <c r="AC143" s="87">
        <v>0</v>
      </c>
      <c r="AD143" s="87">
        <v>0</v>
      </c>
      <c r="AE143" s="87">
        <v>0</v>
      </c>
      <c r="AF143" s="87">
        <v>0</v>
      </c>
      <c r="AG143" s="82"/>
      <c r="AH143" s="87">
        <v>0</v>
      </c>
      <c r="AI143" s="87">
        <v>0</v>
      </c>
      <c r="AJ143" s="87">
        <v>0</v>
      </c>
      <c r="AK143" s="87">
        <v>0</v>
      </c>
      <c r="AL143" s="87">
        <v>0</v>
      </c>
      <c r="AM143" s="87">
        <v>0</v>
      </c>
      <c r="AN143" s="87">
        <v>0</v>
      </c>
      <c r="AO143" s="87"/>
      <c r="AP143" s="87">
        <v>0</v>
      </c>
      <c r="AQ143" s="87">
        <v>0</v>
      </c>
      <c r="AR143" s="87">
        <v>0</v>
      </c>
      <c r="AS143" s="87">
        <v>0</v>
      </c>
      <c r="AT143" s="87">
        <v>0</v>
      </c>
      <c r="AU143" s="87">
        <v>0</v>
      </c>
      <c r="AV143" s="87">
        <v>0</v>
      </c>
      <c r="AW143" s="87"/>
      <c r="AX143" s="120">
        <f t="shared" si="26"/>
        <v>0</v>
      </c>
      <c r="AY143" s="120">
        <f t="shared" si="27"/>
        <v>0</v>
      </c>
      <c r="AZ143" s="120">
        <f t="shared" si="28"/>
        <v>0</v>
      </c>
      <c r="BA143" s="120">
        <f t="shared" si="29"/>
        <v>0</v>
      </c>
      <c r="BB143" s="120">
        <f t="shared" si="30"/>
        <v>0</v>
      </c>
      <c r="BC143" s="120">
        <f t="shared" si="31"/>
        <v>0</v>
      </c>
      <c r="BD143" s="120">
        <f t="shared" si="32"/>
        <v>0</v>
      </c>
      <c r="BE143" s="151" t="s">
        <v>100</v>
      </c>
      <c r="BF143" s="87">
        <v>1</v>
      </c>
      <c r="BG143" s="87">
        <v>0</v>
      </c>
      <c r="BH143" s="87">
        <v>1</v>
      </c>
      <c r="BI143" s="87">
        <v>0</v>
      </c>
      <c r="BJ143" s="87">
        <v>0</v>
      </c>
      <c r="BK143" s="87">
        <v>0</v>
      </c>
      <c r="BL143" s="122">
        <v>4.6220100000000004</v>
      </c>
    </row>
    <row r="144" spans="2:64" s="109" customFormat="1" x14ac:dyDescent="0.5">
      <c r="B144" s="143">
        <v>2013</v>
      </c>
      <c r="C144" s="142">
        <v>8308</v>
      </c>
      <c r="D144" s="142">
        <v>4</v>
      </c>
      <c r="E144" s="142">
        <v>6000</v>
      </c>
      <c r="F144" s="142">
        <v>6200</v>
      </c>
      <c r="G144" s="142">
        <v>629</v>
      </c>
      <c r="H144" s="144"/>
      <c r="I144" s="144" t="s">
        <v>110</v>
      </c>
      <c r="J144" s="145">
        <v>1975312.48</v>
      </c>
      <c r="K144" s="145">
        <v>0</v>
      </c>
      <c r="L144" s="145">
        <f t="shared" si="23"/>
        <v>1975312.48</v>
      </c>
      <c r="M144" s="145">
        <v>0</v>
      </c>
      <c r="N144" s="145">
        <v>0</v>
      </c>
      <c r="O144" s="145">
        <f t="shared" si="22"/>
        <v>0</v>
      </c>
      <c r="P144" s="145">
        <f t="shared" si="24"/>
        <v>1975312.48</v>
      </c>
      <c r="Q144" s="133"/>
      <c r="R144" s="145">
        <v>1975312.48</v>
      </c>
      <c r="S144" s="145">
        <v>0</v>
      </c>
      <c r="T144" s="145">
        <v>1975312.48</v>
      </c>
      <c r="U144" s="145">
        <v>0</v>
      </c>
      <c r="V144" s="145">
        <v>0</v>
      </c>
      <c r="W144" s="145">
        <v>0</v>
      </c>
      <c r="X144" s="145">
        <v>1975312.48</v>
      </c>
      <c r="Y144" s="133"/>
      <c r="Z144" s="145">
        <v>0</v>
      </c>
      <c r="AA144" s="145">
        <v>0</v>
      </c>
      <c r="AB144" s="145">
        <v>0</v>
      </c>
      <c r="AC144" s="145">
        <v>0</v>
      </c>
      <c r="AD144" s="145">
        <v>0</v>
      </c>
      <c r="AE144" s="145">
        <v>0</v>
      </c>
      <c r="AF144" s="145">
        <v>0</v>
      </c>
      <c r="AG144" s="133"/>
      <c r="AH144" s="145">
        <v>0</v>
      </c>
      <c r="AI144" s="145">
        <v>0</v>
      </c>
      <c r="AJ144" s="145">
        <v>0</v>
      </c>
      <c r="AK144" s="145">
        <v>0</v>
      </c>
      <c r="AL144" s="145">
        <v>0</v>
      </c>
      <c r="AM144" s="145">
        <v>0</v>
      </c>
      <c r="AN144" s="145">
        <v>0</v>
      </c>
      <c r="AO144" s="87"/>
      <c r="AP144" s="145">
        <v>0</v>
      </c>
      <c r="AQ144" s="145">
        <v>0</v>
      </c>
      <c r="AR144" s="145">
        <v>0</v>
      </c>
      <c r="AS144" s="145">
        <v>0</v>
      </c>
      <c r="AT144" s="145">
        <v>0</v>
      </c>
      <c r="AU144" s="145">
        <v>0</v>
      </c>
      <c r="AV144" s="145">
        <v>0</v>
      </c>
      <c r="AW144" s="87"/>
      <c r="AX144" s="145">
        <f t="shared" si="26"/>
        <v>0</v>
      </c>
      <c r="AY144" s="145">
        <f t="shared" si="27"/>
        <v>0</v>
      </c>
      <c r="AZ144" s="145">
        <f t="shared" si="28"/>
        <v>0</v>
      </c>
      <c r="BA144" s="145">
        <f t="shared" si="29"/>
        <v>0</v>
      </c>
      <c r="BB144" s="145">
        <f t="shared" si="30"/>
        <v>0</v>
      </c>
      <c r="BC144" s="145">
        <f t="shared" si="31"/>
        <v>0</v>
      </c>
      <c r="BD144" s="145">
        <f t="shared" si="32"/>
        <v>0</v>
      </c>
      <c r="BE144" s="145"/>
      <c r="BF144" s="146"/>
      <c r="BG144" s="146"/>
      <c r="BH144" s="146"/>
      <c r="BI144" s="146"/>
      <c r="BJ144" s="146"/>
      <c r="BK144" s="146"/>
      <c r="BL144" s="147"/>
    </row>
    <row r="145" spans="2:64" s="116" customFormat="1" x14ac:dyDescent="0.5">
      <c r="B145" s="148">
        <v>2013</v>
      </c>
      <c r="C145" s="149">
        <v>8308</v>
      </c>
      <c r="D145" s="148">
        <v>4</v>
      </c>
      <c r="E145" s="148">
        <v>6000</v>
      </c>
      <c r="F145" s="148">
        <v>6200</v>
      </c>
      <c r="G145" s="148">
        <v>629</v>
      </c>
      <c r="H145" s="148">
        <v>62903</v>
      </c>
      <c r="I145" s="150" t="s">
        <v>111</v>
      </c>
      <c r="J145" s="87">
        <v>500000</v>
      </c>
      <c r="K145" s="87">
        <v>0</v>
      </c>
      <c r="L145" s="87">
        <f t="shared" si="23"/>
        <v>500000</v>
      </c>
      <c r="M145" s="87">
        <v>0</v>
      </c>
      <c r="N145" s="87">
        <v>0</v>
      </c>
      <c r="O145" s="87">
        <f t="shared" si="22"/>
        <v>0</v>
      </c>
      <c r="P145" s="87">
        <f t="shared" si="24"/>
        <v>500000</v>
      </c>
      <c r="Q145" s="82"/>
      <c r="R145" s="87">
        <v>500000</v>
      </c>
      <c r="S145" s="87">
        <v>0</v>
      </c>
      <c r="T145" s="87">
        <v>500000</v>
      </c>
      <c r="U145" s="87">
        <v>0</v>
      </c>
      <c r="V145" s="87">
        <v>0</v>
      </c>
      <c r="W145" s="87">
        <v>0</v>
      </c>
      <c r="X145" s="87">
        <v>500000</v>
      </c>
      <c r="Y145" s="82"/>
      <c r="Z145" s="87">
        <v>0</v>
      </c>
      <c r="AA145" s="87">
        <v>0</v>
      </c>
      <c r="AB145" s="87">
        <v>0</v>
      </c>
      <c r="AC145" s="87">
        <v>0</v>
      </c>
      <c r="AD145" s="87">
        <v>0</v>
      </c>
      <c r="AE145" s="87">
        <v>0</v>
      </c>
      <c r="AF145" s="87">
        <v>0</v>
      </c>
      <c r="AG145" s="82"/>
      <c r="AH145" s="87">
        <v>0</v>
      </c>
      <c r="AI145" s="87">
        <v>0</v>
      </c>
      <c r="AJ145" s="87">
        <v>0</v>
      </c>
      <c r="AK145" s="87">
        <v>0</v>
      </c>
      <c r="AL145" s="87">
        <v>0</v>
      </c>
      <c r="AM145" s="87">
        <v>0</v>
      </c>
      <c r="AN145" s="87">
        <v>0</v>
      </c>
      <c r="AO145" s="87"/>
      <c r="AP145" s="87">
        <v>0</v>
      </c>
      <c r="AQ145" s="87">
        <v>0</v>
      </c>
      <c r="AR145" s="87">
        <v>0</v>
      </c>
      <c r="AS145" s="87">
        <v>0</v>
      </c>
      <c r="AT145" s="87">
        <v>0</v>
      </c>
      <c r="AU145" s="87">
        <v>0</v>
      </c>
      <c r="AV145" s="87">
        <v>0</v>
      </c>
      <c r="AW145" s="87"/>
      <c r="AX145" s="120">
        <f t="shared" si="26"/>
        <v>0</v>
      </c>
      <c r="AY145" s="120">
        <f t="shared" si="27"/>
        <v>0</v>
      </c>
      <c r="AZ145" s="120">
        <f t="shared" si="28"/>
        <v>0</v>
      </c>
      <c r="BA145" s="120">
        <f t="shared" si="29"/>
        <v>0</v>
      </c>
      <c r="BB145" s="120">
        <f t="shared" si="30"/>
        <v>0</v>
      </c>
      <c r="BC145" s="120">
        <f t="shared" si="31"/>
        <v>0</v>
      </c>
      <c r="BD145" s="120">
        <f t="shared" si="32"/>
        <v>0</v>
      </c>
      <c r="BE145" s="151" t="s">
        <v>66</v>
      </c>
      <c r="BF145" s="87">
        <v>1</v>
      </c>
      <c r="BG145" s="87">
        <v>0</v>
      </c>
      <c r="BH145" s="87">
        <v>1</v>
      </c>
      <c r="BI145" s="87">
        <v>0</v>
      </c>
      <c r="BJ145" s="87">
        <v>0</v>
      </c>
      <c r="BK145" s="87">
        <v>0</v>
      </c>
      <c r="BL145" s="122">
        <v>4.6290300000000002</v>
      </c>
    </row>
    <row r="146" spans="2:64" s="95" customFormat="1" x14ac:dyDescent="0.5">
      <c r="B146" s="148">
        <v>2013</v>
      </c>
      <c r="C146" s="149">
        <v>8308</v>
      </c>
      <c r="D146" s="148">
        <v>4</v>
      </c>
      <c r="E146" s="148">
        <v>6000</v>
      </c>
      <c r="F146" s="148">
        <v>6200</v>
      </c>
      <c r="G146" s="148">
        <v>629</v>
      </c>
      <c r="H146" s="148">
        <v>62905</v>
      </c>
      <c r="I146" s="150" t="s">
        <v>111</v>
      </c>
      <c r="J146" s="87">
        <v>1475312.48</v>
      </c>
      <c r="K146" s="87">
        <v>0</v>
      </c>
      <c r="L146" s="87">
        <f t="shared" si="23"/>
        <v>1475312.48</v>
      </c>
      <c r="M146" s="87">
        <v>0</v>
      </c>
      <c r="N146" s="87">
        <v>0</v>
      </c>
      <c r="O146" s="87">
        <f t="shared" si="22"/>
        <v>0</v>
      </c>
      <c r="P146" s="87">
        <f t="shared" si="24"/>
        <v>1475312.48</v>
      </c>
      <c r="Q146" s="82"/>
      <c r="R146" s="87">
        <v>1475312.48</v>
      </c>
      <c r="S146" s="87">
        <v>0</v>
      </c>
      <c r="T146" s="87">
        <v>1475312.48</v>
      </c>
      <c r="U146" s="87">
        <v>0</v>
      </c>
      <c r="V146" s="87">
        <v>0</v>
      </c>
      <c r="W146" s="87">
        <v>0</v>
      </c>
      <c r="X146" s="87">
        <v>1475312.48</v>
      </c>
      <c r="Y146" s="82"/>
      <c r="Z146" s="87">
        <v>0</v>
      </c>
      <c r="AA146" s="87">
        <v>0</v>
      </c>
      <c r="AB146" s="87">
        <v>0</v>
      </c>
      <c r="AC146" s="87">
        <v>0</v>
      </c>
      <c r="AD146" s="87">
        <v>0</v>
      </c>
      <c r="AE146" s="87">
        <v>0</v>
      </c>
      <c r="AF146" s="87">
        <v>0</v>
      </c>
      <c r="AG146" s="82"/>
      <c r="AH146" s="87">
        <v>0</v>
      </c>
      <c r="AI146" s="87">
        <v>0</v>
      </c>
      <c r="AJ146" s="87">
        <v>0</v>
      </c>
      <c r="AK146" s="87">
        <v>0</v>
      </c>
      <c r="AL146" s="87">
        <v>0</v>
      </c>
      <c r="AM146" s="87">
        <v>0</v>
      </c>
      <c r="AN146" s="87">
        <v>0</v>
      </c>
      <c r="AO146" s="87"/>
      <c r="AP146" s="87">
        <v>0</v>
      </c>
      <c r="AQ146" s="87">
        <v>0</v>
      </c>
      <c r="AR146" s="87">
        <v>0</v>
      </c>
      <c r="AS146" s="87">
        <v>0</v>
      </c>
      <c r="AT146" s="87">
        <v>0</v>
      </c>
      <c r="AU146" s="87">
        <v>0</v>
      </c>
      <c r="AV146" s="87">
        <v>0</v>
      </c>
      <c r="AW146" s="87"/>
      <c r="AX146" s="120">
        <f t="shared" si="26"/>
        <v>0</v>
      </c>
      <c r="AY146" s="120">
        <f t="shared" si="27"/>
        <v>0</v>
      </c>
      <c r="AZ146" s="120">
        <f t="shared" si="28"/>
        <v>0</v>
      </c>
      <c r="BA146" s="120">
        <f t="shared" si="29"/>
        <v>0</v>
      </c>
      <c r="BB146" s="120">
        <f t="shared" si="30"/>
        <v>0</v>
      </c>
      <c r="BC146" s="120">
        <f t="shared" si="31"/>
        <v>0</v>
      </c>
      <c r="BD146" s="120">
        <f t="shared" si="32"/>
        <v>0</v>
      </c>
      <c r="BE146" s="151" t="s">
        <v>112</v>
      </c>
      <c r="BF146" s="87">
        <v>1</v>
      </c>
      <c r="BG146" s="87">
        <v>0</v>
      </c>
      <c r="BH146" s="87">
        <v>1</v>
      </c>
      <c r="BI146" s="87">
        <v>0</v>
      </c>
      <c r="BJ146" s="87">
        <v>0</v>
      </c>
      <c r="BK146" s="87">
        <v>0</v>
      </c>
      <c r="BL146" s="122">
        <v>4.6290500000000003</v>
      </c>
    </row>
    <row r="147" spans="2:64" s="116" customFormat="1" x14ac:dyDescent="0.5">
      <c r="B147" s="89">
        <v>2013</v>
      </c>
      <c r="C147" s="90">
        <v>8308</v>
      </c>
      <c r="D147" s="89">
        <v>6</v>
      </c>
      <c r="E147" s="89"/>
      <c r="F147" s="89"/>
      <c r="G147" s="89"/>
      <c r="H147" s="89"/>
      <c r="I147" s="91" t="s">
        <v>31</v>
      </c>
      <c r="J147" s="92">
        <f>J148</f>
        <v>4630000</v>
      </c>
      <c r="K147" s="92">
        <f>K148</f>
        <v>0</v>
      </c>
      <c r="L147" s="92">
        <f t="shared" si="23"/>
        <v>4630000</v>
      </c>
      <c r="M147" s="92">
        <f t="shared" ref="M147:N147" si="33">M148</f>
        <v>0</v>
      </c>
      <c r="N147" s="92">
        <f t="shared" si="33"/>
        <v>0</v>
      </c>
      <c r="O147" s="92">
        <f t="shared" si="22"/>
        <v>0</v>
      </c>
      <c r="P147" s="92">
        <f t="shared" si="24"/>
        <v>4630000</v>
      </c>
      <c r="Q147" s="82"/>
      <c r="R147" s="92">
        <v>4622960</v>
      </c>
      <c r="S147" s="92">
        <v>0</v>
      </c>
      <c r="T147" s="92">
        <v>4622960</v>
      </c>
      <c r="U147" s="92">
        <v>0</v>
      </c>
      <c r="V147" s="92">
        <v>0</v>
      </c>
      <c r="W147" s="92">
        <v>0</v>
      </c>
      <c r="X147" s="92">
        <v>4622960</v>
      </c>
      <c r="Y147" s="82"/>
      <c r="Z147" s="92">
        <v>0</v>
      </c>
      <c r="AA147" s="92">
        <v>0</v>
      </c>
      <c r="AB147" s="92">
        <v>0</v>
      </c>
      <c r="AC147" s="92">
        <v>0</v>
      </c>
      <c r="AD147" s="92">
        <v>0</v>
      </c>
      <c r="AE147" s="92">
        <v>0</v>
      </c>
      <c r="AF147" s="92">
        <v>0</v>
      </c>
      <c r="AG147" s="82"/>
      <c r="AH147" s="92">
        <v>0</v>
      </c>
      <c r="AI147" s="92">
        <v>0</v>
      </c>
      <c r="AJ147" s="92">
        <v>0</v>
      </c>
      <c r="AK147" s="92">
        <v>0</v>
      </c>
      <c r="AL147" s="92">
        <v>0</v>
      </c>
      <c r="AM147" s="92">
        <v>0</v>
      </c>
      <c r="AN147" s="92">
        <v>0</v>
      </c>
      <c r="AO147" s="87"/>
      <c r="AP147" s="92">
        <v>0</v>
      </c>
      <c r="AQ147" s="92">
        <v>0</v>
      </c>
      <c r="AR147" s="92">
        <v>0</v>
      </c>
      <c r="AS147" s="92">
        <v>0</v>
      </c>
      <c r="AT147" s="92">
        <v>0</v>
      </c>
      <c r="AU147" s="92">
        <v>0</v>
      </c>
      <c r="AV147" s="92">
        <v>0</v>
      </c>
      <c r="AW147" s="87"/>
      <c r="AX147" s="92">
        <f t="shared" si="26"/>
        <v>7040</v>
      </c>
      <c r="AY147" s="92">
        <f t="shared" si="27"/>
        <v>0</v>
      </c>
      <c r="AZ147" s="92">
        <f t="shared" si="28"/>
        <v>7040</v>
      </c>
      <c r="BA147" s="92">
        <f t="shared" si="29"/>
        <v>0</v>
      </c>
      <c r="BB147" s="92">
        <f t="shared" si="30"/>
        <v>0</v>
      </c>
      <c r="BC147" s="92">
        <f t="shared" si="31"/>
        <v>0</v>
      </c>
      <c r="BD147" s="92">
        <f t="shared" si="32"/>
        <v>7040</v>
      </c>
      <c r="BE147" s="92"/>
      <c r="BF147" s="93"/>
      <c r="BG147" s="93"/>
      <c r="BH147" s="93"/>
      <c r="BI147" s="93"/>
      <c r="BJ147" s="93"/>
      <c r="BK147" s="93"/>
      <c r="BL147" s="94"/>
    </row>
    <row r="148" spans="2:64" s="95" customFormat="1" x14ac:dyDescent="0.5">
      <c r="B148" s="96">
        <v>2013</v>
      </c>
      <c r="C148" s="97">
        <v>8308</v>
      </c>
      <c r="D148" s="96">
        <v>6</v>
      </c>
      <c r="E148" s="96">
        <v>5000</v>
      </c>
      <c r="F148" s="96"/>
      <c r="G148" s="96"/>
      <c r="H148" s="96"/>
      <c r="I148" s="98" t="s">
        <v>108</v>
      </c>
      <c r="J148" s="99">
        <v>4630000</v>
      </c>
      <c r="K148" s="99">
        <v>0</v>
      </c>
      <c r="L148" s="99">
        <f t="shared" si="23"/>
        <v>4630000</v>
      </c>
      <c r="M148" s="99">
        <v>0</v>
      </c>
      <c r="N148" s="99">
        <v>0</v>
      </c>
      <c r="O148" s="99">
        <f t="shared" si="22"/>
        <v>0</v>
      </c>
      <c r="P148" s="99">
        <f t="shared" si="24"/>
        <v>4630000</v>
      </c>
      <c r="Q148" s="87"/>
      <c r="R148" s="99">
        <v>4622960</v>
      </c>
      <c r="S148" s="99">
        <v>0</v>
      </c>
      <c r="T148" s="99">
        <v>4622960</v>
      </c>
      <c r="U148" s="99">
        <v>0</v>
      </c>
      <c r="V148" s="99">
        <v>0</v>
      </c>
      <c r="W148" s="99">
        <v>0</v>
      </c>
      <c r="X148" s="99">
        <v>4622960</v>
      </c>
      <c r="Y148" s="87"/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87"/>
      <c r="AH148" s="99">
        <v>0</v>
      </c>
      <c r="AI148" s="99">
        <v>0</v>
      </c>
      <c r="AJ148" s="99">
        <v>0</v>
      </c>
      <c r="AK148" s="99">
        <v>0</v>
      </c>
      <c r="AL148" s="99">
        <v>0</v>
      </c>
      <c r="AM148" s="99">
        <v>0</v>
      </c>
      <c r="AN148" s="99">
        <v>0</v>
      </c>
      <c r="AO148" s="87"/>
      <c r="AP148" s="99">
        <v>0</v>
      </c>
      <c r="AQ148" s="99">
        <v>0</v>
      </c>
      <c r="AR148" s="99">
        <v>0</v>
      </c>
      <c r="AS148" s="99">
        <v>0</v>
      </c>
      <c r="AT148" s="99">
        <v>0</v>
      </c>
      <c r="AU148" s="99">
        <v>0</v>
      </c>
      <c r="AV148" s="99">
        <v>0</v>
      </c>
      <c r="AW148" s="87"/>
      <c r="AX148" s="99">
        <f t="shared" si="26"/>
        <v>7040</v>
      </c>
      <c r="AY148" s="99">
        <f t="shared" si="27"/>
        <v>0</v>
      </c>
      <c r="AZ148" s="99">
        <f t="shared" si="28"/>
        <v>7040</v>
      </c>
      <c r="BA148" s="99">
        <f t="shared" si="29"/>
        <v>0</v>
      </c>
      <c r="BB148" s="99">
        <f t="shared" si="30"/>
        <v>0</v>
      </c>
      <c r="BC148" s="99">
        <f t="shared" si="31"/>
        <v>0</v>
      </c>
      <c r="BD148" s="99">
        <f t="shared" si="32"/>
        <v>7040</v>
      </c>
      <c r="BE148" s="99"/>
      <c r="BF148" s="100"/>
      <c r="BG148" s="100"/>
      <c r="BH148" s="100"/>
      <c r="BI148" s="100"/>
      <c r="BJ148" s="100"/>
      <c r="BK148" s="100"/>
      <c r="BL148" s="101"/>
    </row>
    <row r="149" spans="2:64" s="116" customFormat="1" x14ac:dyDescent="0.5">
      <c r="B149" s="103">
        <v>2013</v>
      </c>
      <c r="C149" s="104">
        <v>8308</v>
      </c>
      <c r="D149" s="103">
        <v>6</v>
      </c>
      <c r="E149" s="103">
        <v>5000</v>
      </c>
      <c r="F149" s="103">
        <v>5900</v>
      </c>
      <c r="G149" s="103"/>
      <c r="H149" s="103"/>
      <c r="I149" s="105" t="s">
        <v>94</v>
      </c>
      <c r="J149" s="106">
        <v>4630000</v>
      </c>
      <c r="K149" s="106">
        <v>0</v>
      </c>
      <c r="L149" s="106">
        <f t="shared" si="23"/>
        <v>4630000</v>
      </c>
      <c r="M149" s="106">
        <v>0</v>
      </c>
      <c r="N149" s="106">
        <v>0</v>
      </c>
      <c r="O149" s="106">
        <f t="shared" si="22"/>
        <v>0</v>
      </c>
      <c r="P149" s="106">
        <f t="shared" si="24"/>
        <v>4630000</v>
      </c>
      <c r="Q149" s="87"/>
      <c r="R149" s="106">
        <v>4622960</v>
      </c>
      <c r="S149" s="106">
        <v>0</v>
      </c>
      <c r="T149" s="106">
        <v>4622960</v>
      </c>
      <c r="U149" s="106">
        <v>0</v>
      </c>
      <c r="V149" s="106">
        <v>0</v>
      </c>
      <c r="W149" s="106">
        <v>0</v>
      </c>
      <c r="X149" s="106">
        <v>4622960</v>
      </c>
      <c r="Y149" s="87"/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</v>
      </c>
      <c r="AG149" s="87"/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06">
        <v>0</v>
      </c>
      <c r="AN149" s="106">
        <v>0</v>
      </c>
      <c r="AO149" s="87"/>
      <c r="AP149" s="106">
        <v>0</v>
      </c>
      <c r="AQ149" s="106">
        <v>0</v>
      </c>
      <c r="AR149" s="106">
        <v>0</v>
      </c>
      <c r="AS149" s="106">
        <v>0</v>
      </c>
      <c r="AT149" s="106">
        <v>0</v>
      </c>
      <c r="AU149" s="106">
        <v>0</v>
      </c>
      <c r="AV149" s="106">
        <v>0</v>
      </c>
      <c r="AW149" s="87"/>
      <c r="AX149" s="106">
        <f t="shared" si="26"/>
        <v>7040</v>
      </c>
      <c r="AY149" s="106">
        <f t="shared" si="27"/>
        <v>0</v>
      </c>
      <c r="AZ149" s="106">
        <f t="shared" si="28"/>
        <v>7040</v>
      </c>
      <c r="BA149" s="106">
        <f t="shared" si="29"/>
        <v>0</v>
      </c>
      <c r="BB149" s="106">
        <f t="shared" si="30"/>
        <v>0</v>
      </c>
      <c r="BC149" s="106">
        <f t="shared" si="31"/>
        <v>0</v>
      </c>
      <c r="BD149" s="106">
        <f t="shared" si="32"/>
        <v>7040</v>
      </c>
      <c r="BE149" s="106"/>
      <c r="BF149" s="107"/>
      <c r="BG149" s="107"/>
      <c r="BH149" s="107"/>
      <c r="BI149" s="107"/>
      <c r="BJ149" s="107"/>
      <c r="BK149" s="107"/>
      <c r="BL149" s="108"/>
    </row>
    <row r="150" spans="2:64" s="95" customFormat="1" x14ac:dyDescent="0.5">
      <c r="B150" s="110">
        <v>2013</v>
      </c>
      <c r="C150" s="111">
        <v>8308</v>
      </c>
      <c r="D150" s="110">
        <v>6</v>
      </c>
      <c r="E150" s="110">
        <v>5000</v>
      </c>
      <c r="F150" s="110">
        <v>5900</v>
      </c>
      <c r="G150" s="110">
        <v>591</v>
      </c>
      <c r="H150" s="110"/>
      <c r="I150" s="112" t="s">
        <v>95</v>
      </c>
      <c r="J150" s="113">
        <v>4630000</v>
      </c>
      <c r="K150" s="113">
        <v>0</v>
      </c>
      <c r="L150" s="113">
        <f t="shared" si="23"/>
        <v>4630000</v>
      </c>
      <c r="M150" s="113">
        <v>0</v>
      </c>
      <c r="N150" s="113">
        <v>0</v>
      </c>
      <c r="O150" s="113">
        <f t="shared" si="22"/>
        <v>0</v>
      </c>
      <c r="P150" s="113">
        <f t="shared" si="24"/>
        <v>4630000</v>
      </c>
      <c r="Q150" s="87"/>
      <c r="R150" s="113">
        <v>4622960</v>
      </c>
      <c r="S150" s="113">
        <v>0</v>
      </c>
      <c r="T150" s="113">
        <v>4622960</v>
      </c>
      <c r="U150" s="113">
        <v>0</v>
      </c>
      <c r="V150" s="113">
        <v>0</v>
      </c>
      <c r="W150" s="113">
        <v>0</v>
      </c>
      <c r="X150" s="113">
        <v>4622960</v>
      </c>
      <c r="Y150" s="87"/>
      <c r="Z150" s="113">
        <v>0</v>
      </c>
      <c r="AA150" s="113">
        <v>0</v>
      </c>
      <c r="AB150" s="113">
        <v>0</v>
      </c>
      <c r="AC150" s="113">
        <v>0</v>
      </c>
      <c r="AD150" s="113">
        <v>0</v>
      </c>
      <c r="AE150" s="113">
        <v>0</v>
      </c>
      <c r="AF150" s="113">
        <v>0</v>
      </c>
      <c r="AG150" s="87"/>
      <c r="AH150" s="113">
        <v>0</v>
      </c>
      <c r="AI150" s="113">
        <v>0</v>
      </c>
      <c r="AJ150" s="113">
        <v>0</v>
      </c>
      <c r="AK150" s="113">
        <v>0</v>
      </c>
      <c r="AL150" s="113">
        <v>0</v>
      </c>
      <c r="AM150" s="113">
        <v>0</v>
      </c>
      <c r="AN150" s="113">
        <v>0</v>
      </c>
      <c r="AO150" s="87"/>
      <c r="AP150" s="113">
        <v>0</v>
      </c>
      <c r="AQ150" s="113">
        <v>0</v>
      </c>
      <c r="AR150" s="113">
        <v>0</v>
      </c>
      <c r="AS150" s="113">
        <v>0</v>
      </c>
      <c r="AT150" s="113">
        <v>0</v>
      </c>
      <c r="AU150" s="113">
        <v>0</v>
      </c>
      <c r="AV150" s="113">
        <v>0</v>
      </c>
      <c r="AW150" s="87"/>
      <c r="AX150" s="113">
        <f t="shared" si="26"/>
        <v>7040</v>
      </c>
      <c r="AY150" s="113">
        <f t="shared" si="27"/>
        <v>0</v>
      </c>
      <c r="AZ150" s="113">
        <f t="shared" si="28"/>
        <v>7040</v>
      </c>
      <c r="BA150" s="113">
        <f t="shared" si="29"/>
        <v>0</v>
      </c>
      <c r="BB150" s="113">
        <f t="shared" si="30"/>
        <v>0</v>
      </c>
      <c r="BC150" s="113">
        <f t="shared" si="31"/>
        <v>0</v>
      </c>
      <c r="BD150" s="113">
        <f t="shared" si="32"/>
        <v>7040</v>
      </c>
      <c r="BE150" s="113"/>
      <c r="BF150" s="114"/>
      <c r="BG150" s="114"/>
      <c r="BH150" s="114"/>
      <c r="BI150" s="114"/>
      <c r="BJ150" s="114"/>
      <c r="BK150" s="114"/>
      <c r="BL150" s="115"/>
    </row>
    <row r="151" spans="2:64" s="116" customFormat="1" x14ac:dyDescent="0.5">
      <c r="B151" s="117">
        <v>2013</v>
      </c>
      <c r="C151" s="118">
        <v>8308</v>
      </c>
      <c r="D151" s="117">
        <v>6</v>
      </c>
      <c r="E151" s="117">
        <v>5000</v>
      </c>
      <c r="F151" s="117">
        <v>5900</v>
      </c>
      <c r="G151" s="117">
        <v>591</v>
      </c>
      <c r="H151" s="117">
        <v>59101</v>
      </c>
      <c r="I151" s="119" t="s">
        <v>95</v>
      </c>
      <c r="J151" s="87">
        <v>4630000</v>
      </c>
      <c r="K151" s="87">
        <v>0</v>
      </c>
      <c r="L151" s="87">
        <f t="shared" si="23"/>
        <v>4630000</v>
      </c>
      <c r="M151" s="87">
        <v>0</v>
      </c>
      <c r="N151" s="87">
        <v>0</v>
      </c>
      <c r="O151" s="87">
        <f t="shared" si="22"/>
        <v>0</v>
      </c>
      <c r="P151" s="87">
        <f t="shared" si="24"/>
        <v>4630000</v>
      </c>
      <c r="Q151" s="87"/>
      <c r="R151" s="87">
        <v>4622960</v>
      </c>
      <c r="S151" s="87">
        <v>0</v>
      </c>
      <c r="T151" s="87">
        <v>4622960</v>
      </c>
      <c r="U151" s="87">
        <v>0</v>
      </c>
      <c r="V151" s="87">
        <v>0</v>
      </c>
      <c r="W151" s="87">
        <v>0</v>
      </c>
      <c r="X151" s="87">
        <v>4622960</v>
      </c>
      <c r="Y151" s="87"/>
      <c r="Z151" s="87">
        <v>0</v>
      </c>
      <c r="AA151" s="87">
        <v>0</v>
      </c>
      <c r="AB151" s="87">
        <v>0</v>
      </c>
      <c r="AC151" s="87">
        <v>0</v>
      </c>
      <c r="AD151" s="87">
        <v>0</v>
      </c>
      <c r="AE151" s="87">
        <v>0</v>
      </c>
      <c r="AF151" s="87">
        <v>0</v>
      </c>
      <c r="AG151" s="87"/>
      <c r="AH151" s="87">
        <v>0</v>
      </c>
      <c r="AI151" s="87">
        <v>0</v>
      </c>
      <c r="AJ151" s="87">
        <v>0</v>
      </c>
      <c r="AK151" s="87">
        <v>0</v>
      </c>
      <c r="AL151" s="87">
        <v>0</v>
      </c>
      <c r="AM151" s="87">
        <v>0</v>
      </c>
      <c r="AN151" s="87">
        <v>0</v>
      </c>
      <c r="AO151" s="87"/>
      <c r="AP151" s="87">
        <v>0</v>
      </c>
      <c r="AQ151" s="87">
        <v>0</v>
      </c>
      <c r="AR151" s="87">
        <v>0</v>
      </c>
      <c r="AS151" s="87">
        <v>0</v>
      </c>
      <c r="AT151" s="87">
        <v>0</v>
      </c>
      <c r="AU151" s="87">
        <v>0</v>
      </c>
      <c r="AV151" s="87">
        <v>0</v>
      </c>
      <c r="AW151" s="87"/>
      <c r="AX151" s="120">
        <f t="shared" si="26"/>
        <v>7040</v>
      </c>
      <c r="AY151" s="120">
        <f t="shared" si="27"/>
        <v>0</v>
      </c>
      <c r="AZ151" s="120">
        <f t="shared" si="28"/>
        <v>7040</v>
      </c>
      <c r="BA151" s="120">
        <f t="shared" si="29"/>
        <v>0</v>
      </c>
      <c r="BB151" s="120">
        <f t="shared" si="30"/>
        <v>0</v>
      </c>
      <c r="BC151" s="120">
        <f t="shared" si="31"/>
        <v>0</v>
      </c>
      <c r="BD151" s="120">
        <f t="shared" si="32"/>
        <v>7040</v>
      </c>
      <c r="BE151" s="120" t="s">
        <v>113</v>
      </c>
      <c r="BF151" s="87">
        <v>1</v>
      </c>
      <c r="BG151" s="87">
        <v>0</v>
      </c>
      <c r="BH151" s="87">
        <v>1</v>
      </c>
      <c r="BI151" s="87">
        <v>0</v>
      </c>
      <c r="BJ151" s="121">
        <v>0</v>
      </c>
      <c r="BK151" s="121">
        <v>0</v>
      </c>
      <c r="BL151" s="127">
        <v>6.5910099999999998</v>
      </c>
    </row>
    <row r="152" spans="2:64" s="95" customFormat="1" x14ac:dyDescent="0.5">
      <c r="B152" s="89">
        <v>2013</v>
      </c>
      <c r="C152" s="90">
        <v>8308</v>
      </c>
      <c r="D152" s="89">
        <v>7</v>
      </c>
      <c r="E152" s="89"/>
      <c r="F152" s="89"/>
      <c r="G152" s="89"/>
      <c r="H152" s="89"/>
      <c r="I152" s="91" t="s">
        <v>32</v>
      </c>
      <c r="J152" s="92">
        <f>J153+J157+J161</f>
        <v>2029750.89</v>
      </c>
      <c r="K152" s="92">
        <f>K153+K157+K161</f>
        <v>0</v>
      </c>
      <c r="L152" s="92">
        <f t="shared" si="23"/>
        <v>2029750.89</v>
      </c>
      <c r="M152" s="92">
        <f t="shared" ref="M152:N152" si="34">M153+M157+M161</f>
        <v>0</v>
      </c>
      <c r="N152" s="92">
        <f t="shared" si="34"/>
        <v>0</v>
      </c>
      <c r="O152" s="92">
        <f t="shared" si="22"/>
        <v>0</v>
      </c>
      <c r="P152" s="92">
        <f t="shared" si="24"/>
        <v>2029750.89</v>
      </c>
      <c r="Q152" s="82"/>
      <c r="R152" s="92">
        <v>2008263.49</v>
      </c>
      <c r="S152" s="92">
        <v>0</v>
      </c>
      <c r="T152" s="92">
        <v>2008263.49</v>
      </c>
      <c r="U152" s="92">
        <v>0</v>
      </c>
      <c r="V152" s="92">
        <v>0</v>
      </c>
      <c r="W152" s="92">
        <v>0</v>
      </c>
      <c r="X152" s="92">
        <v>2008263.49</v>
      </c>
      <c r="Y152" s="82"/>
      <c r="Z152" s="92">
        <v>0</v>
      </c>
      <c r="AA152" s="92">
        <v>0</v>
      </c>
      <c r="AB152" s="92">
        <v>0</v>
      </c>
      <c r="AC152" s="92">
        <v>0</v>
      </c>
      <c r="AD152" s="92">
        <v>0</v>
      </c>
      <c r="AE152" s="92">
        <v>0</v>
      </c>
      <c r="AF152" s="92">
        <v>0</v>
      </c>
      <c r="AG152" s="82"/>
      <c r="AH152" s="92">
        <v>0</v>
      </c>
      <c r="AI152" s="92">
        <v>0</v>
      </c>
      <c r="AJ152" s="92">
        <v>0</v>
      </c>
      <c r="AK152" s="92">
        <v>0</v>
      </c>
      <c r="AL152" s="92">
        <v>0</v>
      </c>
      <c r="AM152" s="92">
        <v>0</v>
      </c>
      <c r="AN152" s="92">
        <v>0</v>
      </c>
      <c r="AO152" s="87"/>
      <c r="AP152" s="92">
        <v>21487.4</v>
      </c>
      <c r="AQ152" s="92">
        <v>0</v>
      </c>
      <c r="AR152" s="92">
        <v>21487.4</v>
      </c>
      <c r="AS152" s="92">
        <v>0</v>
      </c>
      <c r="AT152" s="92">
        <v>0</v>
      </c>
      <c r="AU152" s="92">
        <v>0</v>
      </c>
      <c r="AV152" s="92">
        <v>21487.4</v>
      </c>
      <c r="AW152" s="87"/>
      <c r="AX152" s="92">
        <f t="shared" si="26"/>
        <v>-9.4587448984384537E-11</v>
      </c>
      <c r="AY152" s="92">
        <f t="shared" si="27"/>
        <v>0</v>
      </c>
      <c r="AZ152" s="92">
        <f t="shared" si="28"/>
        <v>-9.4587448984384537E-11</v>
      </c>
      <c r="BA152" s="92">
        <f t="shared" si="29"/>
        <v>0</v>
      </c>
      <c r="BB152" s="92">
        <f t="shared" si="30"/>
        <v>0</v>
      </c>
      <c r="BC152" s="92">
        <f t="shared" si="31"/>
        <v>0</v>
      </c>
      <c r="BD152" s="92">
        <f t="shared" si="32"/>
        <v>-9.4587448984384537E-11</v>
      </c>
      <c r="BE152" s="92"/>
      <c r="BF152" s="93"/>
      <c r="BG152" s="93"/>
      <c r="BH152" s="93"/>
      <c r="BI152" s="93"/>
      <c r="BJ152" s="93"/>
      <c r="BK152" s="93"/>
      <c r="BL152" s="94"/>
    </row>
    <row r="153" spans="2:64" s="116" customFormat="1" x14ac:dyDescent="0.5">
      <c r="B153" s="96">
        <v>2013</v>
      </c>
      <c r="C153" s="97">
        <v>8308</v>
      </c>
      <c r="D153" s="96">
        <v>7</v>
      </c>
      <c r="E153" s="96">
        <v>2000</v>
      </c>
      <c r="F153" s="96"/>
      <c r="G153" s="96"/>
      <c r="H153" s="96"/>
      <c r="I153" s="98" t="s">
        <v>114</v>
      </c>
      <c r="J153" s="99">
        <v>6977.93</v>
      </c>
      <c r="K153" s="99">
        <v>0</v>
      </c>
      <c r="L153" s="99">
        <f t="shared" si="23"/>
        <v>6977.93</v>
      </c>
      <c r="M153" s="99">
        <v>0</v>
      </c>
      <c r="N153" s="99">
        <v>0</v>
      </c>
      <c r="O153" s="99">
        <f t="shared" si="22"/>
        <v>0</v>
      </c>
      <c r="P153" s="99">
        <f t="shared" si="24"/>
        <v>6977.93</v>
      </c>
      <c r="Q153" s="87"/>
      <c r="R153" s="99">
        <v>6977.93</v>
      </c>
      <c r="S153" s="99">
        <v>0</v>
      </c>
      <c r="T153" s="99">
        <v>6977.93</v>
      </c>
      <c r="U153" s="99">
        <v>0</v>
      </c>
      <c r="V153" s="99">
        <v>0</v>
      </c>
      <c r="W153" s="99">
        <v>0</v>
      </c>
      <c r="X153" s="99">
        <v>6977.93</v>
      </c>
      <c r="Y153" s="87"/>
      <c r="Z153" s="99">
        <v>0</v>
      </c>
      <c r="AA153" s="99">
        <v>0</v>
      </c>
      <c r="AB153" s="99">
        <v>0</v>
      </c>
      <c r="AC153" s="99">
        <v>0</v>
      </c>
      <c r="AD153" s="99">
        <v>0</v>
      </c>
      <c r="AE153" s="99">
        <v>0</v>
      </c>
      <c r="AF153" s="99">
        <v>0</v>
      </c>
      <c r="AG153" s="87"/>
      <c r="AH153" s="99">
        <v>0</v>
      </c>
      <c r="AI153" s="99">
        <v>0</v>
      </c>
      <c r="AJ153" s="99">
        <v>0</v>
      </c>
      <c r="AK153" s="99">
        <v>0</v>
      </c>
      <c r="AL153" s="99">
        <v>0</v>
      </c>
      <c r="AM153" s="99">
        <v>0</v>
      </c>
      <c r="AN153" s="99">
        <v>0</v>
      </c>
      <c r="AO153" s="87"/>
      <c r="AP153" s="99">
        <v>0</v>
      </c>
      <c r="AQ153" s="99">
        <v>0</v>
      </c>
      <c r="AR153" s="99">
        <v>0</v>
      </c>
      <c r="AS153" s="99">
        <v>0</v>
      </c>
      <c r="AT153" s="99">
        <v>0</v>
      </c>
      <c r="AU153" s="99">
        <v>0</v>
      </c>
      <c r="AV153" s="99">
        <v>0</v>
      </c>
      <c r="AW153" s="87"/>
      <c r="AX153" s="99">
        <f t="shared" si="26"/>
        <v>0</v>
      </c>
      <c r="AY153" s="99">
        <f t="shared" si="27"/>
        <v>0</v>
      </c>
      <c r="AZ153" s="99">
        <f t="shared" si="28"/>
        <v>0</v>
      </c>
      <c r="BA153" s="99">
        <f t="shared" si="29"/>
        <v>0</v>
      </c>
      <c r="BB153" s="99">
        <f t="shared" si="30"/>
        <v>0</v>
      </c>
      <c r="BC153" s="99">
        <f t="shared" si="31"/>
        <v>0</v>
      </c>
      <c r="BD153" s="99">
        <f t="shared" si="32"/>
        <v>0</v>
      </c>
      <c r="BE153" s="99"/>
      <c r="BF153" s="100"/>
      <c r="BG153" s="100"/>
      <c r="BH153" s="100"/>
      <c r="BI153" s="100"/>
      <c r="BJ153" s="100"/>
      <c r="BK153" s="100"/>
      <c r="BL153" s="101"/>
    </row>
    <row r="154" spans="2:64" s="95" customFormat="1" x14ac:dyDescent="0.5">
      <c r="B154" s="103">
        <v>2013</v>
      </c>
      <c r="C154" s="104">
        <v>8308</v>
      </c>
      <c r="D154" s="103">
        <v>7</v>
      </c>
      <c r="E154" s="103">
        <v>2000</v>
      </c>
      <c r="F154" s="103">
        <v>2500</v>
      </c>
      <c r="G154" s="103"/>
      <c r="H154" s="103"/>
      <c r="I154" s="105" t="s">
        <v>115</v>
      </c>
      <c r="J154" s="106">
        <v>6977.93</v>
      </c>
      <c r="K154" s="106">
        <v>0</v>
      </c>
      <c r="L154" s="106">
        <f t="shared" si="23"/>
        <v>6977.93</v>
      </c>
      <c r="M154" s="106">
        <v>0</v>
      </c>
      <c r="N154" s="106">
        <v>0</v>
      </c>
      <c r="O154" s="106">
        <f t="shared" si="22"/>
        <v>0</v>
      </c>
      <c r="P154" s="106">
        <f t="shared" si="24"/>
        <v>6977.93</v>
      </c>
      <c r="Q154" s="87"/>
      <c r="R154" s="106">
        <v>6977.93</v>
      </c>
      <c r="S154" s="106">
        <v>0</v>
      </c>
      <c r="T154" s="106">
        <v>6977.93</v>
      </c>
      <c r="U154" s="106">
        <v>0</v>
      </c>
      <c r="V154" s="106">
        <v>0</v>
      </c>
      <c r="W154" s="106">
        <v>0</v>
      </c>
      <c r="X154" s="106">
        <v>6977.93</v>
      </c>
      <c r="Y154" s="87"/>
      <c r="Z154" s="106">
        <v>0</v>
      </c>
      <c r="AA154" s="106">
        <v>0</v>
      </c>
      <c r="AB154" s="106">
        <v>0</v>
      </c>
      <c r="AC154" s="106">
        <v>0</v>
      </c>
      <c r="AD154" s="106">
        <v>0</v>
      </c>
      <c r="AE154" s="106">
        <v>0</v>
      </c>
      <c r="AF154" s="106">
        <v>0</v>
      </c>
      <c r="AG154" s="87"/>
      <c r="AH154" s="106">
        <v>0</v>
      </c>
      <c r="AI154" s="106">
        <v>0</v>
      </c>
      <c r="AJ154" s="106">
        <v>0</v>
      </c>
      <c r="AK154" s="106">
        <v>0</v>
      </c>
      <c r="AL154" s="106">
        <v>0</v>
      </c>
      <c r="AM154" s="106">
        <v>0</v>
      </c>
      <c r="AN154" s="106">
        <v>0</v>
      </c>
      <c r="AO154" s="87"/>
      <c r="AP154" s="106">
        <v>0</v>
      </c>
      <c r="AQ154" s="106">
        <v>0</v>
      </c>
      <c r="AR154" s="106">
        <v>0</v>
      </c>
      <c r="AS154" s="106">
        <v>0</v>
      </c>
      <c r="AT154" s="106">
        <v>0</v>
      </c>
      <c r="AU154" s="106">
        <v>0</v>
      </c>
      <c r="AV154" s="106">
        <v>0</v>
      </c>
      <c r="AW154" s="87"/>
      <c r="AX154" s="106">
        <f t="shared" si="26"/>
        <v>0</v>
      </c>
      <c r="AY154" s="106">
        <f t="shared" si="27"/>
        <v>0</v>
      </c>
      <c r="AZ154" s="106">
        <f t="shared" si="28"/>
        <v>0</v>
      </c>
      <c r="BA154" s="106">
        <f t="shared" si="29"/>
        <v>0</v>
      </c>
      <c r="BB154" s="106">
        <f t="shared" si="30"/>
        <v>0</v>
      </c>
      <c r="BC154" s="106">
        <f t="shared" si="31"/>
        <v>0</v>
      </c>
      <c r="BD154" s="106">
        <f t="shared" si="32"/>
        <v>0</v>
      </c>
      <c r="BE154" s="106"/>
      <c r="BF154" s="107"/>
      <c r="BG154" s="107"/>
      <c r="BH154" s="107"/>
      <c r="BI154" s="107"/>
      <c r="BJ154" s="107"/>
      <c r="BK154" s="107"/>
      <c r="BL154" s="108"/>
    </row>
    <row r="155" spans="2:64" s="109" customFormat="1" x14ac:dyDescent="0.5">
      <c r="B155" s="111">
        <v>2013</v>
      </c>
      <c r="C155" s="110">
        <v>8308</v>
      </c>
      <c r="D155" s="110">
        <v>7</v>
      </c>
      <c r="E155" s="110">
        <v>2000</v>
      </c>
      <c r="F155" s="112">
        <v>2500</v>
      </c>
      <c r="G155" s="110">
        <v>254</v>
      </c>
      <c r="H155" s="152"/>
      <c r="I155" s="112" t="s">
        <v>70</v>
      </c>
      <c r="J155" s="113">
        <v>6977.93</v>
      </c>
      <c r="K155" s="113">
        <v>0</v>
      </c>
      <c r="L155" s="113">
        <f t="shared" si="23"/>
        <v>6977.93</v>
      </c>
      <c r="M155" s="113">
        <v>0</v>
      </c>
      <c r="N155" s="113">
        <v>0</v>
      </c>
      <c r="O155" s="113">
        <f t="shared" si="22"/>
        <v>0</v>
      </c>
      <c r="P155" s="113">
        <f t="shared" si="24"/>
        <v>6977.93</v>
      </c>
      <c r="Q155" s="87"/>
      <c r="R155" s="113">
        <v>6977.93</v>
      </c>
      <c r="S155" s="113">
        <v>0</v>
      </c>
      <c r="T155" s="113">
        <v>6977.93</v>
      </c>
      <c r="U155" s="113">
        <v>0</v>
      </c>
      <c r="V155" s="113">
        <v>0</v>
      </c>
      <c r="W155" s="113">
        <v>0</v>
      </c>
      <c r="X155" s="113">
        <v>6977.93</v>
      </c>
      <c r="Y155" s="87"/>
      <c r="Z155" s="113">
        <v>0</v>
      </c>
      <c r="AA155" s="113">
        <v>0</v>
      </c>
      <c r="AB155" s="113">
        <v>0</v>
      </c>
      <c r="AC155" s="113">
        <v>0</v>
      </c>
      <c r="AD155" s="113">
        <v>0</v>
      </c>
      <c r="AE155" s="113">
        <v>0</v>
      </c>
      <c r="AF155" s="113">
        <v>0</v>
      </c>
      <c r="AG155" s="87"/>
      <c r="AH155" s="113">
        <v>0</v>
      </c>
      <c r="AI155" s="113">
        <v>0</v>
      </c>
      <c r="AJ155" s="113">
        <v>0</v>
      </c>
      <c r="AK155" s="113">
        <v>0</v>
      </c>
      <c r="AL155" s="113">
        <v>0</v>
      </c>
      <c r="AM155" s="113">
        <v>0</v>
      </c>
      <c r="AN155" s="113">
        <v>0</v>
      </c>
      <c r="AO155" s="87"/>
      <c r="AP155" s="113">
        <v>0</v>
      </c>
      <c r="AQ155" s="113">
        <v>0</v>
      </c>
      <c r="AR155" s="113">
        <v>0</v>
      </c>
      <c r="AS155" s="113">
        <v>0</v>
      </c>
      <c r="AT155" s="113">
        <v>0</v>
      </c>
      <c r="AU155" s="113">
        <v>0</v>
      </c>
      <c r="AV155" s="113">
        <v>0</v>
      </c>
      <c r="AW155" s="87"/>
      <c r="AX155" s="113">
        <f t="shared" si="26"/>
        <v>0</v>
      </c>
      <c r="AY155" s="113">
        <f t="shared" si="27"/>
        <v>0</v>
      </c>
      <c r="AZ155" s="113">
        <f t="shared" si="28"/>
        <v>0</v>
      </c>
      <c r="BA155" s="113">
        <f t="shared" si="29"/>
        <v>0</v>
      </c>
      <c r="BB155" s="113">
        <f t="shared" si="30"/>
        <v>0</v>
      </c>
      <c r="BC155" s="113">
        <f t="shared" si="31"/>
        <v>0</v>
      </c>
      <c r="BD155" s="113">
        <f t="shared" si="32"/>
        <v>0</v>
      </c>
      <c r="BE155" s="113"/>
      <c r="BF155" s="114"/>
      <c r="BG155" s="114"/>
      <c r="BH155" s="114"/>
      <c r="BI155" s="114"/>
      <c r="BJ155" s="114"/>
      <c r="BK155" s="114"/>
      <c r="BL155" s="115"/>
    </row>
    <row r="156" spans="2:64" s="116" customFormat="1" x14ac:dyDescent="0.5">
      <c r="B156" s="117">
        <v>2013</v>
      </c>
      <c r="C156" s="118">
        <v>8308</v>
      </c>
      <c r="D156" s="117">
        <v>7</v>
      </c>
      <c r="E156" s="117">
        <v>2000</v>
      </c>
      <c r="F156" s="117">
        <v>2500</v>
      </c>
      <c r="G156" s="117">
        <v>254</v>
      </c>
      <c r="H156" s="117">
        <v>25401</v>
      </c>
      <c r="I156" s="119" t="s">
        <v>70</v>
      </c>
      <c r="J156" s="87">
        <f>7040-62.07</f>
        <v>6977.93</v>
      </c>
      <c r="K156" s="87">
        <v>0</v>
      </c>
      <c r="L156" s="87">
        <f t="shared" si="23"/>
        <v>6977.93</v>
      </c>
      <c r="M156" s="87">
        <v>0</v>
      </c>
      <c r="N156" s="87">
        <v>0</v>
      </c>
      <c r="O156" s="87">
        <f t="shared" si="22"/>
        <v>0</v>
      </c>
      <c r="P156" s="87">
        <f t="shared" si="24"/>
        <v>6977.93</v>
      </c>
      <c r="Q156" s="87"/>
      <c r="R156" s="87">
        <v>6977.93</v>
      </c>
      <c r="S156" s="87">
        <v>0</v>
      </c>
      <c r="T156" s="87">
        <v>6977.93</v>
      </c>
      <c r="U156" s="87">
        <v>0</v>
      </c>
      <c r="V156" s="87">
        <v>0</v>
      </c>
      <c r="W156" s="87">
        <v>0</v>
      </c>
      <c r="X156" s="87">
        <v>6977.93</v>
      </c>
      <c r="Y156" s="87"/>
      <c r="Z156" s="87">
        <v>0</v>
      </c>
      <c r="AA156" s="87">
        <v>0</v>
      </c>
      <c r="AB156" s="87">
        <v>0</v>
      </c>
      <c r="AC156" s="87">
        <v>0</v>
      </c>
      <c r="AD156" s="87">
        <v>0</v>
      </c>
      <c r="AE156" s="87">
        <v>0</v>
      </c>
      <c r="AF156" s="87">
        <v>0</v>
      </c>
      <c r="AG156" s="87"/>
      <c r="AH156" s="87">
        <v>0</v>
      </c>
      <c r="AI156" s="87">
        <v>0</v>
      </c>
      <c r="AJ156" s="87">
        <v>0</v>
      </c>
      <c r="AK156" s="87">
        <v>0</v>
      </c>
      <c r="AL156" s="87">
        <v>0</v>
      </c>
      <c r="AM156" s="87">
        <v>0</v>
      </c>
      <c r="AN156" s="87">
        <v>0</v>
      </c>
      <c r="AO156" s="87"/>
      <c r="AP156" s="87">
        <v>0</v>
      </c>
      <c r="AQ156" s="87">
        <v>0</v>
      </c>
      <c r="AR156" s="87">
        <v>0</v>
      </c>
      <c r="AS156" s="87">
        <v>0</v>
      </c>
      <c r="AT156" s="87">
        <v>0</v>
      </c>
      <c r="AU156" s="87">
        <v>0</v>
      </c>
      <c r="AV156" s="87">
        <v>0</v>
      </c>
      <c r="AW156" s="87"/>
      <c r="AX156" s="120">
        <f t="shared" si="26"/>
        <v>0</v>
      </c>
      <c r="AY156" s="120">
        <f t="shared" si="27"/>
        <v>0</v>
      </c>
      <c r="AZ156" s="120">
        <f t="shared" si="28"/>
        <v>0</v>
      </c>
      <c r="BA156" s="120">
        <f t="shared" si="29"/>
        <v>0</v>
      </c>
      <c r="BB156" s="120">
        <f t="shared" si="30"/>
        <v>0</v>
      </c>
      <c r="BC156" s="120">
        <f t="shared" si="31"/>
        <v>0</v>
      </c>
      <c r="BD156" s="120">
        <f t="shared" si="32"/>
        <v>0</v>
      </c>
      <c r="BE156" s="120" t="s">
        <v>72</v>
      </c>
      <c r="BF156" s="87">
        <v>38</v>
      </c>
      <c r="BG156" s="87">
        <v>0</v>
      </c>
      <c r="BH156" s="87">
        <v>38</v>
      </c>
      <c r="BI156" s="87">
        <v>0</v>
      </c>
      <c r="BJ156" s="128">
        <v>0</v>
      </c>
      <c r="BK156" s="128">
        <v>0</v>
      </c>
      <c r="BL156" s="127">
        <v>7.2540100000000001</v>
      </c>
    </row>
    <row r="157" spans="2:64" s="116" customFormat="1" x14ac:dyDescent="0.5">
      <c r="B157" s="96">
        <v>2013</v>
      </c>
      <c r="C157" s="97">
        <v>8308</v>
      </c>
      <c r="D157" s="96">
        <v>7</v>
      </c>
      <c r="E157" s="96">
        <v>3000</v>
      </c>
      <c r="F157" s="96"/>
      <c r="G157" s="96"/>
      <c r="H157" s="96"/>
      <c r="I157" s="98" t="s">
        <v>59</v>
      </c>
      <c r="J157" s="99">
        <v>50325</v>
      </c>
      <c r="K157" s="99">
        <v>0</v>
      </c>
      <c r="L157" s="99">
        <f t="shared" si="23"/>
        <v>50325</v>
      </c>
      <c r="M157" s="99">
        <v>0</v>
      </c>
      <c r="N157" s="99">
        <v>0</v>
      </c>
      <c r="O157" s="99">
        <f t="shared" si="22"/>
        <v>0</v>
      </c>
      <c r="P157" s="99">
        <f t="shared" si="24"/>
        <v>50325</v>
      </c>
      <c r="Q157" s="87"/>
      <c r="R157" s="99">
        <v>28837.599999999999</v>
      </c>
      <c r="S157" s="99">
        <v>0</v>
      </c>
      <c r="T157" s="99">
        <v>28837.599999999999</v>
      </c>
      <c r="U157" s="99">
        <v>0</v>
      </c>
      <c r="V157" s="99">
        <v>0</v>
      </c>
      <c r="W157" s="99">
        <v>0</v>
      </c>
      <c r="X157" s="99">
        <v>28837.599999999999</v>
      </c>
      <c r="Y157" s="87"/>
      <c r="Z157" s="99">
        <v>0</v>
      </c>
      <c r="AA157" s="99">
        <v>0</v>
      </c>
      <c r="AB157" s="99">
        <v>0</v>
      </c>
      <c r="AC157" s="99">
        <v>0</v>
      </c>
      <c r="AD157" s="99">
        <v>0</v>
      </c>
      <c r="AE157" s="99">
        <v>0</v>
      </c>
      <c r="AF157" s="99">
        <v>0</v>
      </c>
      <c r="AG157" s="87"/>
      <c r="AH157" s="99">
        <v>0</v>
      </c>
      <c r="AI157" s="99">
        <v>0</v>
      </c>
      <c r="AJ157" s="99">
        <v>0</v>
      </c>
      <c r="AK157" s="99">
        <v>0</v>
      </c>
      <c r="AL157" s="99">
        <v>0</v>
      </c>
      <c r="AM157" s="99">
        <v>0</v>
      </c>
      <c r="AN157" s="99">
        <v>0</v>
      </c>
      <c r="AO157" s="87"/>
      <c r="AP157" s="99">
        <v>21487.4</v>
      </c>
      <c r="AQ157" s="99">
        <v>0</v>
      </c>
      <c r="AR157" s="99">
        <v>21487.4</v>
      </c>
      <c r="AS157" s="99">
        <v>0</v>
      </c>
      <c r="AT157" s="99">
        <v>0</v>
      </c>
      <c r="AU157" s="99">
        <v>0</v>
      </c>
      <c r="AV157" s="99">
        <v>21487.4</v>
      </c>
      <c r="AW157" s="87"/>
      <c r="AX157" s="99">
        <f t="shared" si="26"/>
        <v>0</v>
      </c>
      <c r="AY157" s="99">
        <f t="shared" si="27"/>
        <v>0</v>
      </c>
      <c r="AZ157" s="99">
        <f t="shared" si="28"/>
        <v>0</v>
      </c>
      <c r="BA157" s="99">
        <f t="shared" si="29"/>
        <v>0</v>
      </c>
      <c r="BB157" s="99">
        <f t="shared" si="30"/>
        <v>0</v>
      </c>
      <c r="BC157" s="99">
        <f t="shared" si="31"/>
        <v>0</v>
      </c>
      <c r="BD157" s="99">
        <f t="shared" si="32"/>
        <v>0</v>
      </c>
      <c r="BE157" s="99"/>
      <c r="BF157" s="100"/>
      <c r="BG157" s="100"/>
      <c r="BH157" s="100"/>
      <c r="BI157" s="100"/>
      <c r="BJ157" s="100"/>
      <c r="BK157" s="100"/>
      <c r="BL157" s="101"/>
    </row>
    <row r="158" spans="2:64" s="153" customFormat="1" x14ac:dyDescent="0.5">
      <c r="B158" s="103">
        <v>2013</v>
      </c>
      <c r="C158" s="104">
        <v>8308</v>
      </c>
      <c r="D158" s="103">
        <v>7</v>
      </c>
      <c r="E158" s="103">
        <v>3000</v>
      </c>
      <c r="F158" s="103">
        <v>3300</v>
      </c>
      <c r="G158" s="103"/>
      <c r="H158" s="103"/>
      <c r="I158" s="105" t="s">
        <v>60</v>
      </c>
      <c r="J158" s="106">
        <v>50325</v>
      </c>
      <c r="K158" s="106">
        <v>0</v>
      </c>
      <c r="L158" s="106">
        <f t="shared" si="23"/>
        <v>50325</v>
      </c>
      <c r="M158" s="106">
        <v>0</v>
      </c>
      <c r="N158" s="106">
        <v>0</v>
      </c>
      <c r="O158" s="106">
        <f t="shared" si="22"/>
        <v>0</v>
      </c>
      <c r="P158" s="106">
        <f t="shared" si="24"/>
        <v>50325</v>
      </c>
      <c r="Q158" s="87"/>
      <c r="R158" s="106">
        <v>28837.599999999999</v>
      </c>
      <c r="S158" s="106">
        <v>0</v>
      </c>
      <c r="T158" s="106">
        <v>28837.599999999999</v>
      </c>
      <c r="U158" s="106">
        <v>0</v>
      </c>
      <c r="V158" s="106">
        <v>0</v>
      </c>
      <c r="W158" s="106">
        <v>0</v>
      </c>
      <c r="X158" s="106">
        <v>28837.599999999999</v>
      </c>
      <c r="Y158" s="87"/>
      <c r="Z158" s="106">
        <v>0</v>
      </c>
      <c r="AA158" s="106">
        <v>0</v>
      </c>
      <c r="AB158" s="106">
        <v>0</v>
      </c>
      <c r="AC158" s="106">
        <v>0</v>
      </c>
      <c r="AD158" s="106">
        <v>0</v>
      </c>
      <c r="AE158" s="106">
        <v>0</v>
      </c>
      <c r="AF158" s="106">
        <v>0</v>
      </c>
      <c r="AG158" s="87"/>
      <c r="AH158" s="106">
        <v>0</v>
      </c>
      <c r="AI158" s="106">
        <v>0</v>
      </c>
      <c r="AJ158" s="106">
        <v>0</v>
      </c>
      <c r="AK158" s="106">
        <v>0</v>
      </c>
      <c r="AL158" s="106">
        <v>0</v>
      </c>
      <c r="AM158" s="106">
        <v>0</v>
      </c>
      <c r="AN158" s="106">
        <v>0</v>
      </c>
      <c r="AO158" s="87"/>
      <c r="AP158" s="106">
        <v>21487.4</v>
      </c>
      <c r="AQ158" s="106">
        <v>0</v>
      </c>
      <c r="AR158" s="106">
        <v>21487.4</v>
      </c>
      <c r="AS158" s="106">
        <v>0</v>
      </c>
      <c r="AT158" s="106">
        <v>0</v>
      </c>
      <c r="AU158" s="106">
        <v>0</v>
      </c>
      <c r="AV158" s="106">
        <v>21487.4</v>
      </c>
      <c r="AW158" s="87"/>
      <c r="AX158" s="106">
        <f t="shared" si="26"/>
        <v>0</v>
      </c>
      <c r="AY158" s="106">
        <f t="shared" si="27"/>
        <v>0</v>
      </c>
      <c r="AZ158" s="106">
        <f t="shared" si="28"/>
        <v>0</v>
      </c>
      <c r="BA158" s="106">
        <f t="shared" si="29"/>
        <v>0</v>
      </c>
      <c r="BB158" s="106">
        <f t="shared" si="30"/>
        <v>0</v>
      </c>
      <c r="BC158" s="106">
        <f t="shared" si="31"/>
        <v>0</v>
      </c>
      <c r="BD158" s="106">
        <f t="shared" si="32"/>
        <v>0</v>
      </c>
      <c r="BE158" s="106"/>
      <c r="BF158" s="107"/>
      <c r="BG158" s="107"/>
      <c r="BH158" s="107"/>
      <c r="BI158" s="107"/>
      <c r="BJ158" s="107"/>
      <c r="BK158" s="107"/>
      <c r="BL158" s="108"/>
    </row>
    <row r="159" spans="2:64" s="116" customFormat="1" x14ac:dyDescent="0.5">
      <c r="B159" s="110">
        <v>2013</v>
      </c>
      <c r="C159" s="111">
        <v>8308</v>
      </c>
      <c r="D159" s="110">
        <v>7</v>
      </c>
      <c r="E159" s="110">
        <v>3000</v>
      </c>
      <c r="F159" s="110">
        <v>3300</v>
      </c>
      <c r="G159" s="110">
        <v>334</v>
      </c>
      <c r="H159" s="110"/>
      <c r="I159" s="112" t="s">
        <v>61</v>
      </c>
      <c r="J159" s="113">
        <v>50325</v>
      </c>
      <c r="K159" s="113">
        <v>0</v>
      </c>
      <c r="L159" s="113">
        <f t="shared" si="23"/>
        <v>50325</v>
      </c>
      <c r="M159" s="113">
        <v>0</v>
      </c>
      <c r="N159" s="113">
        <v>0</v>
      </c>
      <c r="O159" s="113">
        <f t="shared" si="22"/>
        <v>0</v>
      </c>
      <c r="P159" s="113">
        <f t="shared" si="24"/>
        <v>50325</v>
      </c>
      <c r="Q159" s="87"/>
      <c r="R159" s="113">
        <v>28837.599999999999</v>
      </c>
      <c r="S159" s="113">
        <v>0</v>
      </c>
      <c r="T159" s="113">
        <v>28837.599999999999</v>
      </c>
      <c r="U159" s="113">
        <v>0</v>
      </c>
      <c r="V159" s="113">
        <v>0</v>
      </c>
      <c r="W159" s="113">
        <v>0</v>
      </c>
      <c r="X159" s="113">
        <v>28837.599999999999</v>
      </c>
      <c r="Y159" s="87"/>
      <c r="Z159" s="113">
        <v>0</v>
      </c>
      <c r="AA159" s="113">
        <v>0</v>
      </c>
      <c r="AB159" s="113">
        <v>0</v>
      </c>
      <c r="AC159" s="113">
        <v>0</v>
      </c>
      <c r="AD159" s="113">
        <v>0</v>
      </c>
      <c r="AE159" s="113">
        <v>0</v>
      </c>
      <c r="AF159" s="113">
        <v>0</v>
      </c>
      <c r="AG159" s="87"/>
      <c r="AH159" s="113">
        <v>0</v>
      </c>
      <c r="AI159" s="113">
        <v>0</v>
      </c>
      <c r="AJ159" s="113">
        <v>0</v>
      </c>
      <c r="AK159" s="113">
        <v>0</v>
      </c>
      <c r="AL159" s="113">
        <v>0</v>
      </c>
      <c r="AM159" s="113">
        <v>0</v>
      </c>
      <c r="AN159" s="113">
        <v>0</v>
      </c>
      <c r="AO159" s="87"/>
      <c r="AP159" s="113">
        <v>21487.4</v>
      </c>
      <c r="AQ159" s="113">
        <v>0</v>
      </c>
      <c r="AR159" s="113">
        <v>21487.4</v>
      </c>
      <c r="AS159" s="113">
        <v>0</v>
      </c>
      <c r="AT159" s="113">
        <v>0</v>
      </c>
      <c r="AU159" s="113">
        <v>0</v>
      </c>
      <c r="AV159" s="113">
        <v>21487.4</v>
      </c>
      <c r="AW159" s="87"/>
      <c r="AX159" s="113">
        <f t="shared" si="26"/>
        <v>0</v>
      </c>
      <c r="AY159" s="113">
        <f t="shared" si="27"/>
        <v>0</v>
      </c>
      <c r="AZ159" s="113">
        <f t="shared" si="28"/>
        <v>0</v>
      </c>
      <c r="BA159" s="113">
        <f t="shared" si="29"/>
        <v>0</v>
      </c>
      <c r="BB159" s="113">
        <f t="shared" si="30"/>
        <v>0</v>
      </c>
      <c r="BC159" s="113">
        <f t="shared" si="31"/>
        <v>0</v>
      </c>
      <c r="BD159" s="113">
        <f t="shared" si="32"/>
        <v>0</v>
      </c>
      <c r="BE159" s="113"/>
      <c r="BF159" s="114"/>
      <c r="BG159" s="114"/>
      <c r="BH159" s="114"/>
      <c r="BI159" s="114"/>
      <c r="BJ159" s="114"/>
      <c r="BK159" s="114"/>
      <c r="BL159" s="115"/>
    </row>
    <row r="160" spans="2:64" s="95" customFormat="1" x14ac:dyDescent="0.5">
      <c r="B160" s="117">
        <v>2013</v>
      </c>
      <c r="C160" s="118">
        <v>8308</v>
      </c>
      <c r="D160" s="117">
        <v>7</v>
      </c>
      <c r="E160" s="117">
        <v>3000</v>
      </c>
      <c r="F160" s="117">
        <v>3300</v>
      </c>
      <c r="G160" s="117">
        <v>334</v>
      </c>
      <c r="H160" s="117">
        <v>33401</v>
      </c>
      <c r="I160" s="119" t="s">
        <v>62</v>
      </c>
      <c r="J160" s="87">
        <v>50325</v>
      </c>
      <c r="K160" s="87">
        <v>0</v>
      </c>
      <c r="L160" s="87">
        <f t="shared" si="23"/>
        <v>50325</v>
      </c>
      <c r="M160" s="87">
        <v>0</v>
      </c>
      <c r="N160" s="87">
        <v>0</v>
      </c>
      <c r="O160" s="87">
        <f t="shared" si="22"/>
        <v>0</v>
      </c>
      <c r="P160" s="87">
        <f t="shared" si="24"/>
        <v>50325</v>
      </c>
      <c r="Q160" s="87"/>
      <c r="R160" s="87">
        <v>28837.599999999999</v>
      </c>
      <c r="S160" s="87">
        <v>0</v>
      </c>
      <c r="T160" s="87">
        <v>28837.599999999999</v>
      </c>
      <c r="U160" s="87">
        <v>0</v>
      </c>
      <c r="V160" s="87">
        <v>0</v>
      </c>
      <c r="W160" s="87">
        <v>0</v>
      </c>
      <c r="X160" s="87">
        <v>28837.599999999999</v>
      </c>
      <c r="Y160" s="87"/>
      <c r="Z160" s="87">
        <v>0</v>
      </c>
      <c r="AA160" s="87">
        <v>0</v>
      </c>
      <c r="AB160" s="87">
        <v>0</v>
      </c>
      <c r="AC160" s="87">
        <v>0</v>
      </c>
      <c r="AD160" s="87">
        <v>0</v>
      </c>
      <c r="AE160" s="87">
        <v>0</v>
      </c>
      <c r="AF160" s="87">
        <v>0</v>
      </c>
      <c r="AG160" s="87"/>
      <c r="AH160" s="87">
        <v>0</v>
      </c>
      <c r="AI160" s="87">
        <v>0</v>
      </c>
      <c r="AJ160" s="87">
        <v>0</v>
      </c>
      <c r="AK160" s="87">
        <v>0</v>
      </c>
      <c r="AL160" s="87">
        <v>0</v>
      </c>
      <c r="AM160" s="87">
        <v>0</v>
      </c>
      <c r="AN160" s="87">
        <v>0</v>
      </c>
      <c r="AO160" s="87"/>
      <c r="AP160" s="87">
        <v>21487.4</v>
      </c>
      <c r="AQ160" s="87">
        <v>0</v>
      </c>
      <c r="AR160" s="87">
        <v>21487.4</v>
      </c>
      <c r="AS160" s="87">
        <v>0</v>
      </c>
      <c r="AT160" s="87">
        <v>0</v>
      </c>
      <c r="AU160" s="87">
        <v>0</v>
      </c>
      <c r="AV160" s="87">
        <v>21487.4</v>
      </c>
      <c r="AW160" s="87"/>
      <c r="AX160" s="120">
        <f t="shared" si="26"/>
        <v>0</v>
      </c>
      <c r="AY160" s="120">
        <f t="shared" si="27"/>
        <v>0</v>
      </c>
      <c r="AZ160" s="120">
        <f t="shared" si="28"/>
        <v>0</v>
      </c>
      <c r="BA160" s="120">
        <f t="shared" si="29"/>
        <v>0</v>
      </c>
      <c r="BB160" s="120">
        <f t="shared" si="30"/>
        <v>0</v>
      </c>
      <c r="BC160" s="120">
        <f t="shared" si="31"/>
        <v>0</v>
      </c>
      <c r="BD160" s="120">
        <f t="shared" si="32"/>
        <v>0</v>
      </c>
      <c r="BE160" s="120" t="s">
        <v>66</v>
      </c>
      <c r="BF160" s="87">
        <v>4</v>
      </c>
      <c r="BG160" s="87">
        <v>0</v>
      </c>
      <c r="BH160" s="87">
        <v>4</v>
      </c>
      <c r="BI160" s="87">
        <v>0</v>
      </c>
      <c r="BJ160" s="128">
        <v>0</v>
      </c>
      <c r="BK160" s="128">
        <v>0</v>
      </c>
      <c r="BL160" s="127">
        <v>7.3340100000000001</v>
      </c>
    </row>
    <row r="161" spans="2:64" s="116" customFormat="1" x14ac:dyDescent="0.5">
      <c r="B161" s="96">
        <v>2013</v>
      </c>
      <c r="C161" s="97">
        <v>8308</v>
      </c>
      <c r="D161" s="96">
        <v>7</v>
      </c>
      <c r="E161" s="96">
        <v>5000</v>
      </c>
      <c r="F161" s="96"/>
      <c r="G161" s="96"/>
      <c r="H161" s="96"/>
      <c r="I161" s="98" t="s">
        <v>108</v>
      </c>
      <c r="J161" s="99">
        <v>1972447.96</v>
      </c>
      <c r="K161" s="99">
        <v>0</v>
      </c>
      <c r="L161" s="99">
        <f t="shared" si="23"/>
        <v>1972447.96</v>
      </c>
      <c r="M161" s="99">
        <v>0</v>
      </c>
      <c r="N161" s="99">
        <v>0</v>
      </c>
      <c r="O161" s="99">
        <f t="shared" si="22"/>
        <v>0</v>
      </c>
      <c r="P161" s="99">
        <f t="shared" si="24"/>
        <v>1972447.96</v>
      </c>
      <c r="Q161" s="87"/>
      <c r="R161" s="99">
        <v>1972447.96</v>
      </c>
      <c r="S161" s="99">
        <v>0</v>
      </c>
      <c r="T161" s="99">
        <v>1972447.96</v>
      </c>
      <c r="U161" s="99">
        <v>0</v>
      </c>
      <c r="V161" s="99">
        <v>0</v>
      </c>
      <c r="W161" s="99">
        <v>0</v>
      </c>
      <c r="X161" s="99">
        <v>1972447.96</v>
      </c>
      <c r="Y161" s="87"/>
      <c r="Z161" s="99">
        <v>0</v>
      </c>
      <c r="AA161" s="99">
        <v>0</v>
      </c>
      <c r="AB161" s="99">
        <v>0</v>
      </c>
      <c r="AC161" s="99">
        <v>0</v>
      </c>
      <c r="AD161" s="99">
        <v>0</v>
      </c>
      <c r="AE161" s="99">
        <v>0</v>
      </c>
      <c r="AF161" s="99">
        <v>0</v>
      </c>
      <c r="AG161" s="87"/>
      <c r="AH161" s="99">
        <v>0</v>
      </c>
      <c r="AI161" s="99">
        <v>0</v>
      </c>
      <c r="AJ161" s="99">
        <v>0</v>
      </c>
      <c r="AK161" s="99">
        <v>0</v>
      </c>
      <c r="AL161" s="99">
        <v>0</v>
      </c>
      <c r="AM161" s="99">
        <v>0</v>
      </c>
      <c r="AN161" s="99">
        <v>0</v>
      </c>
      <c r="AO161" s="87"/>
      <c r="AP161" s="99">
        <v>0</v>
      </c>
      <c r="AQ161" s="99">
        <v>0</v>
      </c>
      <c r="AR161" s="99">
        <v>0</v>
      </c>
      <c r="AS161" s="99">
        <v>0</v>
      </c>
      <c r="AT161" s="99">
        <v>0</v>
      </c>
      <c r="AU161" s="99">
        <v>0</v>
      </c>
      <c r="AV161" s="99">
        <v>0</v>
      </c>
      <c r="AW161" s="87"/>
      <c r="AX161" s="99">
        <f t="shared" si="26"/>
        <v>0</v>
      </c>
      <c r="AY161" s="99">
        <f t="shared" si="27"/>
        <v>0</v>
      </c>
      <c r="AZ161" s="99">
        <f t="shared" si="28"/>
        <v>0</v>
      </c>
      <c r="BA161" s="99">
        <f t="shared" si="29"/>
        <v>0</v>
      </c>
      <c r="BB161" s="99">
        <f t="shared" si="30"/>
        <v>0</v>
      </c>
      <c r="BC161" s="99">
        <f t="shared" si="31"/>
        <v>0</v>
      </c>
      <c r="BD161" s="99">
        <f t="shared" si="32"/>
        <v>0</v>
      </c>
      <c r="BE161" s="99"/>
      <c r="BF161" s="100"/>
      <c r="BG161" s="100"/>
      <c r="BH161" s="100"/>
      <c r="BI161" s="100"/>
      <c r="BJ161" s="100"/>
      <c r="BK161" s="100"/>
      <c r="BL161" s="101"/>
    </row>
    <row r="162" spans="2:64" s="95" customFormat="1" x14ac:dyDescent="0.5">
      <c r="B162" s="103">
        <v>2013</v>
      </c>
      <c r="C162" s="104">
        <v>8308</v>
      </c>
      <c r="D162" s="103">
        <v>7</v>
      </c>
      <c r="E162" s="103">
        <v>5000</v>
      </c>
      <c r="F162" s="103">
        <v>5100</v>
      </c>
      <c r="G162" s="103"/>
      <c r="H162" s="103"/>
      <c r="I162" s="105" t="s">
        <v>84</v>
      </c>
      <c r="J162" s="106">
        <v>931647.96</v>
      </c>
      <c r="K162" s="106">
        <v>0</v>
      </c>
      <c r="L162" s="106">
        <f t="shared" si="23"/>
        <v>931647.96</v>
      </c>
      <c r="M162" s="106">
        <v>0</v>
      </c>
      <c r="N162" s="106">
        <v>0</v>
      </c>
      <c r="O162" s="106">
        <f t="shared" si="22"/>
        <v>0</v>
      </c>
      <c r="P162" s="106">
        <f t="shared" si="24"/>
        <v>931647.96</v>
      </c>
      <c r="Q162" s="87"/>
      <c r="R162" s="106">
        <v>931647.96</v>
      </c>
      <c r="S162" s="106">
        <v>0</v>
      </c>
      <c r="T162" s="106">
        <v>931647.96</v>
      </c>
      <c r="U162" s="106">
        <v>0</v>
      </c>
      <c r="V162" s="106">
        <v>0</v>
      </c>
      <c r="W162" s="106">
        <v>0</v>
      </c>
      <c r="X162" s="106">
        <v>931647.96</v>
      </c>
      <c r="Y162" s="87"/>
      <c r="Z162" s="106">
        <v>0</v>
      </c>
      <c r="AA162" s="106">
        <v>0</v>
      </c>
      <c r="AB162" s="106">
        <v>0</v>
      </c>
      <c r="AC162" s="106">
        <v>0</v>
      </c>
      <c r="AD162" s="106">
        <v>0</v>
      </c>
      <c r="AE162" s="106">
        <v>0</v>
      </c>
      <c r="AF162" s="106">
        <v>0</v>
      </c>
      <c r="AG162" s="87"/>
      <c r="AH162" s="106">
        <v>0</v>
      </c>
      <c r="AI162" s="106">
        <v>0</v>
      </c>
      <c r="AJ162" s="106">
        <v>0</v>
      </c>
      <c r="AK162" s="106">
        <v>0</v>
      </c>
      <c r="AL162" s="106">
        <v>0</v>
      </c>
      <c r="AM162" s="106">
        <v>0</v>
      </c>
      <c r="AN162" s="106">
        <v>0</v>
      </c>
      <c r="AO162" s="87"/>
      <c r="AP162" s="106">
        <v>0</v>
      </c>
      <c r="AQ162" s="106">
        <v>0</v>
      </c>
      <c r="AR162" s="106">
        <v>0</v>
      </c>
      <c r="AS162" s="106">
        <v>0</v>
      </c>
      <c r="AT162" s="106">
        <v>0</v>
      </c>
      <c r="AU162" s="106">
        <v>0</v>
      </c>
      <c r="AV162" s="106">
        <v>0</v>
      </c>
      <c r="AW162" s="87"/>
      <c r="AX162" s="106">
        <f t="shared" si="26"/>
        <v>0</v>
      </c>
      <c r="AY162" s="106">
        <f t="shared" si="27"/>
        <v>0</v>
      </c>
      <c r="AZ162" s="106">
        <f t="shared" si="28"/>
        <v>0</v>
      </c>
      <c r="BA162" s="106">
        <f t="shared" si="29"/>
        <v>0</v>
      </c>
      <c r="BB162" s="106">
        <f t="shared" si="30"/>
        <v>0</v>
      </c>
      <c r="BC162" s="106">
        <f t="shared" si="31"/>
        <v>0</v>
      </c>
      <c r="BD162" s="106">
        <f t="shared" si="32"/>
        <v>0</v>
      </c>
      <c r="BE162" s="106"/>
      <c r="BF162" s="107"/>
      <c r="BG162" s="107"/>
      <c r="BH162" s="107"/>
      <c r="BI162" s="107"/>
      <c r="BJ162" s="107"/>
      <c r="BK162" s="107"/>
      <c r="BL162" s="108"/>
    </row>
    <row r="163" spans="2:64" s="116" customFormat="1" x14ac:dyDescent="0.5">
      <c r="B163" s="110">
        <v>2013</v>
      </c>
      <c r="C163" s="111">
        <v>8308</v>
      </c>
      <c r="D163" s="110">
        <v>7</v>
      </c>
      <c r="E163" s="110">
        <v>5000</v>
      </c>
      <c r="F163" s="110">
        <v>5100</v>
      </c>
      <c r="G163" s="110">
        <v>511</v>
      </c>
      <c r="H163" s="110"/>
      <c r="I163" s="112" t="s">
        <v>85</v>
      </c>
      <c r="J163" s="113">
        <v>148000</v>
      </c>
      <c r="K163" s="113">
        <v>0</v>
      </c>
      <c r="L163" s="113">
        <f t="shared" si="23"/>
        <v>148000</v>
      </c>
      <c r="M163" s="113">
        <v>0</v>
      </c>
      <c r="N163" s="113">
        <v>0</v>
      </c>
      <c r="O163" s="113">
        <f t="shared" si="22"/>
        <v>0</v>
      </c>
      <c r="P163" s="113">
        <f t="shared" si="24"/>
        <v>148000</v>
      </c>
      <c r="Q163" s="87"/>
      <c r="R163" s="113">
        <v>148000</v>
      </c>
      <c r="S163" s="113">
        <v>0</v>
      </c>
      <c r="T163" s="113">
        <v>148000</v>
      </c>
      <c r="U163" s="113">
        <v>0</v>
      </c>
      <c r="V163" s="113">
        <v>0</v>
      </c>
      <c r="W163" s="113">
        <v>0</v>
      </c>
      <c r="X163" s="113">
        <v>148000</v>
      </c>
      <c r="Y163" s="87"/>
      <c r="Z163" s="113">
        <v>0</v>
      </c>
      <c r="AA163" s="113">
        <v>0</v>
      </c>
      <c r="AB163" s="113">
        <v>0</v>
      </c>
      <c r="AC163" s="113">
        <v>0</v>
      </c>
      <c r="AD163" s="113">
        <v>0</v>
      </c>
      <c r="AE163" s="113">
        <v>0</v>
      </c>
      <c r="AF163" s="113">
        <v>0</v>
      </c>
      <c r="AG163" s="87"/>
      <c r="AH163" s="113">
        <v>0</v>
      </c>
      <c r="AI163" s="113">
        <v>0</v>
      </c>
      <c r="AJ163" s="113">
        <v>0</v>
      </c>
      <c r="AK163" s="113">
        <v>0</v>
      </c>
      <c r="AL163" s="113">
        <v>0</v>
      </c>
      <c r="AM163" s="113">
        <v>0</v>
      </c>
      <c r="AN163" s="113">
        <v>0</v>
      </c>
      <c r="AO163" s="87"/>
      <c r="AP163" s="113">
        <v>0</v>
      </c>
      <c r="AQ163" s="113">
        <v>0</v>
      </c>
      <c r="AR163" s="113">
        <v>0</v>
      </c>
      <c r="AS163" s="113">
        <v>0</v>
      </c>
      <c r="AT163" s="113">
        <v>0</v>
      </c>
      <c r="AU163" s="113">
        <v>0</v>
      </c>
      <c r="AV163" s="113">
        <v>0</v>
      </c>
      <c r="AW163" s="87"/>
      <c r="AX163" s="113">
        <f t="shared" si="26"/>
        <v>0</v>
      </c>
      <c r="AY163" s="113">
        <f t="shared" si="27"/>
        <v>0</v>
      </c>
      <c r="AZ163" s="113">
        <f t="shared" si="28"/>
        <v>0</v>
      </c>
      <c r="BA163" s="113">
        <f t="shared" si="29"/>
        <v>0</v>
      </c>
      <c r="BB163" s="113">
        <f t="shared" si="30"/>
        <v>0</v>
      </c>
      <c r="BC163" s="113">
        <f t="shared" si="31"/>
        <v>0</v>
      </c>
      <c r="BD163" s="113">
        <f t="shared" si="32"/>
        <v>0</v>
      </c>
      <c r="BE163" s="113"/>
      <c r="BF163" s="114"/>
      <c r="BG163" s="114"/>
      <c r="BH163" s="114"/>
      <c r="BI163" s="114"/>
      <c r="BJ163" s="114"/>
      <c r="BK163" s="114"/>
      <c r="BL163" s="154"/>
    </row>
    <row r="164" spans="2:64" s="95" customFormat="1" x14ac:dyDescent="0.5">
      <c r="B164" s="117">
        <v>2013</v>
      </c>
      <c r="C164" s="118">
        <v>8308</v>
      </c>
      <c r="D164" s="117">
        <v>7</v>
      </c>
      <c r="E164" s="117">
        <v>5000</v>
      </c>
      <c r="F164" s="117">
        <v>5100</v>
      </c>
      <c r="G164" s="117">
        <v>511</v>
      </c>
      <c r="H164" s="117">
        <v>51101</v>
      </c>
      <c r="I164" s="119" t="s">
        <v>86</v>
      </c>
      <c r="J164" s="87">
        <v>148000</v>
      </c>
      <c r="K164" s="87">
        <v>0</v>
      </c>
      <c r="L164" s="87">
        <f t="shared" si="23"/>
        <v>148000</v>
      </c>
      <c r="M164" s="87">
        <v>0</v>
      </c>
      <c r="N164" s="87">
        <v>0</v>
      </c>
      <c r="O164" s="87">
        <f t="shared" si="22"/>
        <v>0</v>
      </c>
      <c r="P164" s="87">
        <f t="shared" si="24"/>
        <v>148000</v>
      </c>
      <c r="Q164" s="87"/>
      <c r="R164" s="87">
        <v>148000</v>
      </c>
      <c r="S164" s="87">
        <v>0</v>
      </c>
      <c r="T164" s="87">
        <v>148000</v>
      </c>
      <c r="U164" s="87">
        <v>0</v>
      </c>
      <c r="V164" s="87">
        <v>0</v>
      </c>
      <c r="W164" s="87">
        <v>0</v>
      </c>
      <c r="X164" s="87">
        <v>148000</v>
      </c>
      <c r="Y164" s="87"/>
      <c r="Z164" s="87">
        <v>0</v>
      </c>
      <c r="AA164" s="87">
        <v>0</v>
      </c>
      <c r="AB164" s="87">
        <v>0</v>
      </c>
      <c r="AC164" s="87">
        <v>0</v>
      </c>
      <c r="AD164" s="87">
        <v>0</v>
      </c>
      <c r="AE164" s="87">
        <v>0</v>
      </c>
      <c r="AF164" s="87">
        <v>0</v>
      </c>
      <c r="AG164" s="87"/>
      <c r="AH164" s="87">
        <v>0</v>
      </c>
      <c r="AI164" s="87">
        <v>0</v>
      </c>
      <c r="AJ164" s="87">
        <v>0</v>
      </c>
      <c r="AK164" s="87">
        <v>0</v>
      </c>
      <c r="AL164" s="87">
        <v>0</v>
      </c>
      <c r="AM164" s="87">
        <v>0</v>
      </c>
      <c r="AN164" s="87">
        <v>0</v>
      </c>
      <c r="AO164" s="87"/>
      <c r="AP164" s="87">
        <v>0</v>
      </c>
      <c r="AQ164" s="87">
        <v>0</v>
      </c>
      <c r="AR164" s="87">
        <v>0</v>
      </c>
      <c r="AS164" s="87">
        <v>0</v>
      </c>
      <c r="AT164" s="87">
        <v>0</v>
      </c>
      <c r="AU164" s="87">
        <v>0</v>
      </c>
      <c r="AV164" s="87">
        <v>0</v>
      </c>
      <c r="AW164" s="87"/>
      <c r="AX164" s="120">
        <f t="shared" si="26"/>
        <v>0</v>
      </c>
      <c r="AY164" s="120">
        <f t="shared" si="27"/>
        <v>0</v>
      </c>
      <c r="AZ164" s="120">
        <f t="shared" si="28"/>
        <v>0</v>
      </c>
      <c r="BA164" s="120">
        <f t="shared" si="29"/>
        <v>0</v>
      </c>
      <c r="BB164" s="120">
        <f t="shared" si="30"/>
        <v>0</v>
      </c>
      <c r="BC164" s="120">
        <f t="shared" si="31"/>
        <v>0</v>
      </c>
      <c r="BD164" s="120">
        <f t="shared" si="32"/>
        <v>0</v>
      </c>
      <c r="BE164" s="120" t="s">
        <v>72</v>
      </c>
      <c r="BF164" s="87">
        <v>8</v>
      </c>
      <c r="BG164" s="87">
        <v>0</v>
      </c>
      <c r="BH164" s="87">
        <v>8</v>
      </c>
      <c r="BI164" s="87">
        <v>0</v>
      </c>
      <c r="BJ164" s="128">
        <v>0</v>
      </c>
      <c r="BK164" s="128">
        <v>0</v>
      </c>
      <c r="BL164" s="127">
        <v>7.5110099999999997</v>
      </c>
    </row>
    <row r="165" spans="2:64" s="116" customFormat="1" x14ac:dyDescent="0.5">
      <c r="B165" s="110">
        <v>2013</v>
      </c>
      <c r="C165" s="111">
        <v>8308</v>
      </c>
      <c r="D165" s="110">
        <v>7</v>
      </c>
      <c r="E165" s="110">
        <v>5000</v>
      </c>
      <c r="F165" s="110">
        <v>5100</v>
      </c>
      <c r="G165" s="110">
        <v>515</v>
      </c>
      <c r="H165" s="110"/>
      <c r="I165" s="112" t="s">
        <v>87</v>
      </c>
      <c r="J165" s="113">
        <v>780247.96</v>
      </c>
      <c r="K165" s="113">
        <v>0</v>
      </c>
      <c r="L165" s="113">
        <f t="shared" si="23"/>
        <v>780247.96</v>
      </c>
      <c r="M165" s="113">
        <v>0</v>
      </c>
      <c r="N165" s="113">
        <v>0</v>
      </c>
      <c r="O165" s="113">
        <f t="shared" si="22"/>
        <v>0</v>
      </c>
      <c r="P165" s="113">
        <f t="shared" si="24"/>
        <v>780247.96</v>
      </c>
      <c r="Q165" s="87"/>
      <c r="R165" s="113">
        <v>780247.96</v>
      </c>
      <c r="S165" s="113">
        <v>0</v>
      </c>
      <c r="T165" s="113">
        <v>780247.96</v>
      </c>
      <c r="U165" s="113">
        <v>0</v>
      </c>
      <c r="V165" s="113">
        <v>0</v>
      </c>
      <c r="W165" s="113">
        <v>0</v>
      </c>
      <c r="X165" s="113">
        <v>780247.96</v>
      </c>
      <c r="Y165" s="87"/>
      <c r="Z165" s="113">
        <v>0</v>
      </c>
      <c r="AA165" s="113">
        <v>0</v>
      </c>
      <c r="AB165" s="113">
        <v>0</v>
      </c>
      <c r="AC165" s="113">
        <v>0</v>
      </c>
      <c r="AD165" s="113">
        <v>0</v>
      </c>
      <c r="AE165" s="113">
        <v>0</v>
      </c>
      <c r="AF165" s="113">
        <v>0</v>
      </c>
      <c r="AG165" s="87"/>
      <c r="AH165" s="113">
        <v>0</v>
      </c>
      <c r="AI165" s="113">
        <v>0</v>
      </c>
      <c r="AJ165" s="113">
        <v>0</v>
      </c>
      <c r="AK165" s="113">
        <v>0</v>
      </c>
      <c r="AL165" s="113">
        <v>0</v>
      </c>
      <c r="AM165" s="113">
        <v>0</v>
      </c>
      <c r="AN165" s="113">
        <v>0</v>
      </c>
      <c r="AO165" s="87"/>
      <c r="AP165" s="113">
        <v>0</v>
      </c>
      <c r="AQ165" s="113">
        <v>0</v>
      </c>
      <c r="AR165" s="113">
        <v>0</v>
      </c>
      <c r="AS165" s="113">
        <v>0</v>
      </c>
      <c r="AT165" s="113">
        <v>0</v>
      </c>
      <c r="AU165" s="113">
        <v>0</v>
      </c>
      <c r="AV165" s="113">
        <v>0</v>
      </c>
      <c r="AW165" s="87"/>
      <c r="AX165" s="113">
        <f t="shared" si="26"/>
        <v>0</v>
      </c>
      <c r="AY165" s="113">
        <f t="shared" si="27"/>
        <v>0</v>
      </c>
      <c r="AZ165" s="113">
        <f t="shared" si="28"/>
        <v>0</v>
      </c>
      <c r="BA165" s="113">
        <f t="shared" si="29"/>
        <v>0</v>
      </c>
      <c r="BB165" s="113">
        <f t="shared" si="30"/>
        <v>0</v>
      </c>
      <c r="BC165" s="113">
        <f t="shared" si="31"/>
        <v>0</v>
      </c>
      <c r="BD165" s="113">
        <f t="shared" si="32"/>
        <v>0</v>
      </c>
      <c r="BE165" s="113"/>
      <c r="BF165" s="114"/>
      <c r="BG165" s="114"/>
      <c r="BH165" s="114"/>
      <c r="BI165" s="114"/>
      <c r="BJ165" s="114"/>
      <c r="BK165" s="114"/>
      <c r="BL165" s="115"/>
    </row>
    <row r="166" spans="2:64" s="95" customFormat="1" x14ac:dyDescent="0.5">
      <c r="B166" s="117">
        <v>2013</v>
      </c>
      <c r="C166" s="118">
        <v>8308</v>
      </c>
      <c r="D166" s="117">
        <v>7</v>
      </c>
      <c r="E166" s="117">
        <v>5000</v>
      </c>
      <c r="F166" s="117">
        <v>5100</v>
      </c>
      <c r="G166" s="117">
        <v>515</v>
      </c>
      <c r="H166" s="117">
        <v>51501</v>
      </c>
      <c r="I166" s="119" t="s">
        <v>88</v>
      </c>
      <c r="J166" s="87">
        <v>780247.96</v>
      </c>
      <c r="K166" s="87">
        <v>0</v>
      </c>
      <c r="L166" s="87">
        <f t="shared" si="23"/>
        <v>780247.96</v>
      </c>
      <c r="M166" s="87">
        <v>0</v>
      </c>
      <c r="N166" s="87">
        <v>0</v>
      </c>
      <c r="O166" s="87">
        <f t="shared" si="22"/>
        <v>0</v>
      </c>
      <c r="P166" s="87">
        <f t="shared" si="24"/>
        <v>780247.96</v>
      </c>
      <c r="Q166" s="87"/>
      <c r="R166" s="87">
        <v>780247.96</v>
      </c>
      <c r="S166" s="87">
        <v>0</v>
      </c>
      <c r="T166" s="87">
        <v>780247.96</v>
      </c>
      <c r="U166" s="87">
        <v>0</v>
      </c>
      <c r="V166" s="87">
        <v>0</v>
      </c>
      <c r="W166" s="87">
        <v>0</v>
      </c>
      <c r="X166" s="87">
        <v>780247.96</v>
      </c>
      <c r="Y166" s="87"/>
      <c r="Z166" s="87">
        <v>0</v>
      </c>
      <c r="AA166" s="87">
        <v>0</v>
      </c>
      <c r="AB166" s="87">
        <v>0</v>
      </c>
      <c r="AC166" s="87">
        <v>0</v>
      </c>
      <c r="AD166" s="87">
        <v>0</v>
      </c>
      <c r="AE166" s="87">
        <v>0</v>
      </c>
      <c r="AF166" s="87">
        <v>0</v>
      </c>
      <c r="AG166" s="87"/>
      <c r="AH166" s="87">
        <v>0</v>
      </c>
      <c r="AI166" s="87">
        <v>0</v>
      </c>
      <c r="AJ166" s="87">
        <v>0</v>
      </c>
      <c r="AK166" s="87">
        <v>0</v>
      </c>
      <c r="AL166" s="87">
        <v>0</v>
      </c>
      <c r="AM166" s="87">
        <v>0</v>
      </c>
      <c r="AN166" s="87">
        <v>0</v>
      </c>
      <c r="AO166" s="87"/>
      <c r="AP166" s="87">
        <v>0</v>
      </c>
      <c r="AQ166" s="87">
        <v>0</v>
      </c>
      <c r="AR166" s="87">
        <v>0</v>
      </c>
      <c r="AS166" s="87">
        <v>0</v>
      </c>
      <c r="AT166" s="87">
        <v>0</v>
      </c>
      <c r="AU166" s="87">
        <v>0</v>
      </c>
      <c r="AV166" s="87">
        <v>0</v>
      </c>
      <c r="AW166" s="87"/>
      <c r="AX166" s="120">
        <f t="shared" si="26"/>
        <v>0</v>
      </c>
      <c r="AY166" s="120">
        <f t="shared" si="27"/>
        <v>0</v>
      </c>
      <c r="AZ166" s="120">
        <f t="shared" si="28"/>
        <v>0</v>
      </c>
      <c r="BA166" s="120">
        <f t="shared" si="29"/>
        <v>0</v>
      </c>
      <c r="BB166" s="120">
        <f t="shared" si="30"/>
        <v>0</v>
      </c>
      <c r="BC166" s="120">
        <f t="shared" si="31"/>
        <v>0</v>
      </c>
      <c r="BD166" s="120">
        <f t="shared" si="32"/>
        <v>0</v>
      </c>
      <c r="BE166" s="120" t="s">
        <v>72</v>
      </c>
      <c r="BF166" s="87">
        <v>51</v>
      </c>
      <c r="BG166" s="87">
        <v>0</v>
      </c>
      <c r="BH166" s="87">
        <v>51</v>
      </c>
      <c r="BI166" s="87">
        <v>0</v>
      </c>
      <c r="BJ166" s="128">
        <v>0</v>
      </c>
      <c r="BK166" s="128">
        <v>0</v>
      </c>
      <c r="BL166" s="127">
        <v>7.5150100000000002</v>
      </c>
    </row>
    <row r="167" spans="2:64" s="95" customFormat="1" x14ac:dyDescent="0.5">
      <c r="B167" s="110">
        <v>2013</v>
      </c>
      <c r="C167" s="111">
        <v>8308</v>
      </c>
      <c r="D167" s="110">
        <v>7</v>
      </c>
      <c r="E167" s="110">
        <v>5000</v>
      </c>
      <c r="F167" s="110">
        <v>5100</v>
      </c>
      <c r="G167" s="110">
        <v>519</v>
      </c>
      <c r="H167" s="110"/>
      <c r="I167" s="112" t="s">
        <v>116</v>
      </c>
      <c r="J167" s="113">
        <v>3400</v>
      </c>
      <c r="K167" s="113">
        <v>0</v>
      </c>
      <c r="L167" s="113">
        <f t="shared" si="23"/>
        <v>3400</v>
      </c>
      <c r="M167" s="113">
        <v>0</v>
      </c>
      <c r="N167" s="113">
        <v>0</v>
      </c>
      <c r="O167" s="113">
        <f t="shared" si="22"/>
        <v>0</v>
      </c>
      <c r="P167" s="113">
        <f t="shared" si="24"/>
        <v>3400</v>
      </c>
      <c r="Q167" s="87"/>
      <c r="R167" s="113">
        <v>3400</v>
      </c>
      <c r="S167" s="113">
        <v>0</v>
      </c>
      <c r="T167" s="113">
        <v>3400</v>
      </c>
      <c r="U167" s="113">
        <v>0</v>
      </c>
      <c r="V167" s="113">
        <v>0</v>
      </c>
      <c r="W167" s="113">
        <v>0</v>
      </c>
      <c r="X167" s="113">
        <v>3400</v>
      </c>
      <c r="Y167" s="87"/>
      <c r="Z167" s="113">
        <v>0</v>
      </c>
      <c r="AA167" s="113">
        <v>0</v>
      </c>
      <c r="AB167" s="113">
        <v>0</v>
      </c>
      <c r="AC167" s="113">
        <v>0</v>
      </c>
      <c r="AD167" s="113">
        <v>0</v>
      </c>
      <c r="AE167" s="113">
        <v>0</v>
      </c>
      <c r="AF167" s="113">
        <v>0</v>
      </c>
      <c r="AG167" s="87"/>
      <c r="AH167" s="113">
        <v>0</v>
      </c>
      <c r="AI167" s="113">
        <v>0</v>
      </c>
      <c r="AJ167" s="113">
        <v>0</v>
      </c>
      <c r="AK167" s="113">
        <v>0</v>
      </c>
      <c r="AL167" s="113">
        <v>0</v>
      </c>
      <c r="AM167" s="113">
        <v>0</v>
      </c>
      <c r="AN167" s="113">
        <v>0</v>
      </c>
      <c r="AO167" s="87"/>
      <c r="AP167" s="113">
        <v>0</v>
      </c>
      <c r="AQ167" s="113">
        <v>0</v>
      </c>
      <c r="AR167" s="113">
        <v>0</v>
      </c>
      <c r="AS167" s="113">
        <v>0</v>
      </c>
      <c r="AT167" s="113">
        <v>0</v>
      </c>
      <c r="AU167" s="113">
        <v>0</v>
      </c>
      <c r="AV167" s="113">
        <v>0</v>
      </c>
      <c r="AW167" s="87"/>
      <c r="AX167" s="113">
        <f t="shared" si="26"/>
        <v>0</v>
      </c>
      <c r="AY167" s="113">
        <f t="shared" si="27"/>
        <v>0</v>
      </c>
      <c r="AZ167" s="113">
        <f t="shared" si="28"/>
        <v>0</v>
      </c>
      <c r="BA167" s="113">
        <f t="shared" si="29"/>
        <v>0</v>
      </c>
      <c r="BB167" s="113">
        <f t="shared" si="30"/>
        <v>0</v>
      </c>
      <c r="BC167" s="113">
        <f t="shared" si="31"/>
        <v>0</v>
      </c>
      <c r="BD167" s="113">
        <f t="shared" si="32"/>
        <v>0</v>
      </c>
      <c r="BE167" s="113"/>
      <c r="BF167" s="114"/>
      <c r="BG167" s="114"/>
      <c r="BH167" s="114"/>
      <c r="BI167" s="114"/>
      <c r="BJ167" s="114"/>
      <c r="BK167" s="114"/>
      <c r="BL167" s="115"/>
    </row>
    <row r="168" spans="2:64" s="116" customFormat="1" x14ac:dyDescent="0.5">
      <c r="B168" s="117">
        <v>2013</v>
      </c>
      <c r="C168" s="118">
        <v>8308</v>
      </c>
      <c r="D168" s="117">
        <v>7</v>
      </c>
      <c r="E168" s="117">
        <v>5000</v>
      </c>
      <c r="F168" s="117">
        <v>5100</v>
      </c>
      <c r="G168" s="117">
        <v>519</v>
      </c>
      <c r="H168" s="117">
        <v>51901</v>
      </c>
      <c r="I168" s="119" t="s">
        <v>117</v>
      </c>
      <c r="J168" s="87">
        <v>3400</v>
      </c>
      <c r="K168" s="87">
        <v>0</v>
      </c>
      <c r="L168" s="87">
        <f t="shared" si="23"/>
        <v>3400</v>
      </c>
      <c r="M168" s="87">
        <v>0</v>
      </c>
      <c r="N168" s="87">
        <v>0</v>
      </c>
      <c r="O168" s="87">
        <f t="shared" si="22"/>
        <v>0</v>
      </c>
      <c r="P168" s="87">
        <f t="shared" si="24"/>
        <v>3400</v>
      </c>
      <c r="Q168" s="87"/>
      <c r="R168" s="87">
        <v>3400</v>
      </c>
      <c r="S168" s="87">
        <v>0</v>
      </c>
      <c r="T168" s="87">
        <v>3400</v>
      </c>
      <c r="U168" s="87">
        <v>0</v>
      </c>
      <c r="V168" s="87">
        <v>0</v>
      </c>
      <c r="W168" s="87">
        <v>0</v>
      </c>
      <c r="X168" s="87">
        <v>3400</v>
      </c>
      <c r="Y168" s="87"/>
      <c r="Z168" s="87">
        <v>0</v>
      </c>
      <c r="AA168" s="87">
        <v>0</v>
      </c>
      <c r="AB168" s="87">
        <v>0</v>
      </c>
      <c r="AC168" s="87">
        <v>0</v>
      </c>
      <c r="AD168" s="87">
        <v>0</v>
      </c>
      <c r="AE168" s="87">
        <v>0</v>
      </c>
      <c r="AF168" s="87">
        <v>0</v>
      </c>
      <c r="AG168" s="87"/>
      <c r="AH168" s="87">
        <v>0</v>
      </c>
      <c r="AI168" s="87">
        <v>0</v>
      </c>
      <c r="AJ168" s="87">
        <v>0</v>
      </c>
      <c r="AK168" s="87">
        <v>0</v>
      </c>
      <c r="AL168" s="87">
        <v>0</v>
      </c>
      <c r="AM168" s="87">
        <v>0</v>
      </c>
      <c r="AN168" s="87">
        <v>0</v>
      </c>
      <c r="AO168" s="87"/>
      <c r="AP168" s="87">
        <v>0</v>
      </c>
      <c r="AQ168" s="87">
        <v>0</v>
      </c>
      <c r="AR168" s="87">
        <v>0</v>
      </c>
      <c r="AS168" s="87">
        <v>0</v>
      </c>
      <c r="AT168" s="87">
        <v>0</v>
      </c>
      <c r="AU168" s="87">
        <v>0</v>
      </c>
      <c r="AV168" s="87">
        <v>0</v>
      </c>
      <c r="AW168" s="87"/>
      <c r="AX168" s="120">
        <f t="shared" si="26"/>
        <v>0</v>
      </c>
      <c r="AY168" s="120">
        <f t="shared" si="27"/>
        <v>0</v>
      </c>
      <c r="AZ168" s="120">
        <f t="shared" si="28"/>
        <v>0</v>
      </c>
      <c r="BA168" s="120">
        <f t="shared" si="29"/>
        <v>0</v>
      </c>
      <c r="BB168" s="120">
        <f t="shared" si="30"/>
        <v>0</v>
      </c>
      <c r="BC168" s="120">
        <f t="shared" si="31"/>
        <v>0</v>
      </c>
      <c r="BD168" s="120">
        <f t="shared" si="32"/>
        <v>0</v>
      </c>
      <c r="BE168" s="120" t="s">
        <v>72</v>
      </c>
      <c r="BF168" s="87">
        <v>1</v>
      </c>
      <c r="BG168" s="87">
        <v>0</v>
      </c>
      <c r="BH168" s="87">
        <v>1</v>
      </c>
      <c r="BI168" s="87">
        <v>0</v>
      </c>
      <c r="BJ168" s="128">
        <v>0</v>
      </c>
      <c r="BK168" s="128">
        <v>0</v>
      </c>
      <c r="BL168" s="127">
        <v>7.5190099999999997</v>
      </c>
    </row>
    <row r="169" spans="2:64" s="95" customFormat="1" x14ac:dyDescent="0.5">
      <c r="B169" s="103">
        <v>2013</v>
      </c>
      <c r="C169" s="104">
        <v>8308</v>
      </c>
      <c r="D169" s="103">
        <v>7</v>
      </c>
      <c r="E169" s="103">
        <v>5000</v>
      </c>
      <c r="F169" s="103">
        <v>5400</v>
      </c>
      <c r="G169" s="103"/>
      <c r="H169" s="103"/>
      <c r="I169" s="105" t="s">
        <v>118</v>
      </c>
      <c r="J169" s="106">
        <v>1040800</v>
      </c>
      <c r="K169" s="106">
        <v>0</v>
      </c>
      <c r="L169" s="106">
        <f t="shared" si="23"/>
        <v>1040800</v>
      </c>
      <c r="M169" s="106">
        <v>0</v>
      </c>
      <c r="N169" s="106">
        <v>0</v>
      </c>
      <c r="O169" s="106">
        <f t="shared" si="22"/>
        <v>0</v>
      </c>
      <c r="P169" s="106">
        <f t="shared" si="24"/>
        <v>1040800</v>
      </c>
      <c r="Q169" s="87"/>
      <c r="R169" s="106">
        <v>1040800</v>
      </c>
      <c r="S169" s="106">
        <v>0</v>
      </c>
      <c r="T169" s="106">
        <v>1040800</v>
      </c>
      <c r="U169" s="106">
        <v>0</v>
      </c>
      <c r="V169" s="106">
        <v>0</v>
      </c>
      <c r="W169" s="106">
        <v>0</v>
      </c>
      <c r="X169" s="106">
        <v>1040800</v>
      </c>
      <c r="Y169" s="87"/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  <c r="AF169" s="106">
        <v>0</v>
      </c>
      <c r="AG169" s="87"/>
      <c r="AH169" s="106">
        <v>0</v>
      </c>
      <c r="AI169" s="106">
        <v>0</v>
      </c>
      <c r="AJ169" s="106">
        <v>0</v>
      </c>
      <c r="AK169" s="106">
        <v>0</v>
      </c>
      <c r="AL169" s="106">
        <v>0</v>
      </c>
      <c r="AM169" s="106">
        <v>0</v>
      </c>
      <c r="AN169" s="106">
        <v>0</v>
      </c>
      <c r="AO169" s="87"/>
      <c r="AP169" s="106">
        <v>0</v>
      </c>
      <c r="AQ169" s="106">
        <v>0</v>
      </c>
      <c r="AR169" s="106">
        <v>0</v>
      </c>
      <c r="AS169" s="106">
        <v>0</v>
      </c>
      <c r="AT169" s="106">
        <v>0</v>
      </c>
      <c r="AU169" s="106">
        <v>0</v>
      </c>
      <c r="AV169" s="106">
        <v>0</v>
      </c>
      <c r="AW169" s="87"/>
      <c r="AX169" s="106">
        <f t="shared" si="26"/>
        <v>0</v>
      </c>
      <c r="AY169" s="106">
        <f t="shared" si="27"/>
        <v>0</v>
      </c>
      <c r="AZ169" s="106">
        <f t="shared" si="28"/>
        <v>0</v>
      </c>
      <c r="BA169" s="106">
        <f t="shared" si="29"/>
        <v>0</v>
      </c>
      <c r="BB169" s="106">
        <f t="shared" si="30"/>
        <v>0</v>
      </c>
      <c r="BC169" s="106">
        <f t="shared" si="31"/>
        <v>0</v>
      </c>
      <c r="BD169" s="106">
        <f t="shared" si="32"/>
        <v>0</v>
      </c>
      <c r="BE169" s="106"/>
      <c r="BF169" s="107"/>
      <c r="BG169" s="107"/>
      <c r="BH169" s="107"/>
      <c r="BI169" s="107"/>
      <c r="BJ169" s="107"/>
      <c r="BK169" s="107"/>
      <c r="BL169" s="108"/>
    </row>
    <row r="170" spans="2:64" s="95" customFormat="1" x14ac:dyDescent="0.5">
      <c r="B170" s="110">
        <v>2013</v>
      </c>
      <c r="C170" s="111">
        <v>8308</v>
      </c>
      <c r="D170" s="110">
        <v>7</v>
      </c>
      <c r="E170" s="110">
        <v>5000</v>
      </c>
      <c r="F170" s="110">
        <v>5400</v>
      </c>
      <c r="G170" s="110">
        <v>541</v>
      </c>
      <c r="H170" s="110"/>
      <c r="I170" s="112" t="s">
        <v>119</v>
      </c>
      <c r="J170" s="113">
        <v>1040800</v>
      </c>
      <c r="K170" s="113">
        <v>0</v>
      </c>
      <c r="L170" s="113">
        <f t="shared" si="23"/>
        <v>1040800</v>
      </c>
      <c r="M170" s="113">
        <v>0</v>
      </c>
      <c r="N170" s="113">
        <v>0</v>
      </c>
      <c r="O170" s="113">
        <f t="shared" si="22"/>
        <v>0</v>
      </c>
      <c r="P170" s="113">
        <f t="shared" si="24"/>
        <v>1040800</v>
      </c>
      <c r="Q170" s="87"/>
      <c r="R170" s="113">
        <v>1040800</v>
      </c>
      <c r="S170" s="113">
        <v>0</v>
      </c>
      <c r="T170" s="113">
        <v>1040800</v>
      </c>
      <c r="U170" s="113">
        <v>0</v>
      </c>
      <c r="V170" s="113">
        <v>0</v>
      </c>
      <c r="W170" s="113">
        <v>0</v>
      </c>
      <c r="X170" s="113">
        <v>1040800</v>
      </c>
      <c r="Y170" s="87"/>
      <c r="Z170" s="113">
        <v>0</v>
      </c>
      <c r="AA170" s="113">
        <v>0</v>
      </c>
      <c r="AB170" s="113">
        <v>0</v>
      </c>
      <c r="AC170" s="113">
        <v>0</v>
      </c>
      <c r="AD170" s="113">
        <v>0</v>
      </c>
      <c r="AE170" s="113">
        <v>0</v>
      </c>
      <c r="AF170" s="113">
        <v>0</v>
      </c>
      <c r="AG170" s="87"/>
      <c r="AH170" s="113">
        <v>0</v>
      </c>
      <c r="AI170" s="113">
        <v>0</v>
      </c>
      <c r="AJ170" s="113">
        <v>0</v>
      </c>
      <c r="AK170" s="113">
        <v>0</v>
      </c>
      <c r="AL170" s="113">
        <v>0</v>
      </c>
      <c r="AM170" s="113">
        <v>0</v>
      </c>
      <c r="AN170" s="113">
        <v>0</v>
      </c>
      <c r="AO170" s="87"/>
      <c r="AP170" s="113">
        <v>0</v>
      </c>
      <c r="AQ170" s="113">
        <v>0</v>
      </c>
      <c r="AR170" s="113">
        <v>0</v>
      </c>
      <c r="AS170" s="113">
        <v>0</v>
      </c>
      <c r="AT170" s="113">
        <v>0</v>
      </c>
      <c r="AU170" s="113">
        <v>0</v>
      </c>
      <c r="AV170" s="113">
        <v>0</v>
      </c>
      <c r="AW170" s="87"/>
      <c r="AX170" s="113">
        <f t="shared" si="26"/>
        <v>0</v>
      </c>
      <c r="AY170" s="113">
        <f t="shared" si="27"/>
        <v>0</v>
      </c>
      <c r="AZ170" s="113">
        <f t="shared" si="28"/>
        <v>0</v>
      </c>
      <c r="BA170" s="113">
        <f t="shared" si="29"/>
        <v>0</v>
      </c>
      <c r="BB170" s="113">
        <f t="shared" si="30"/>
        <v>0</v>
      </c>
      <c r="BC170" s="113">
        <f t="shared" si="31"/>
        <v>0</v>
      </c>
      <c r="BD170" s="113">
        <f t="shared" si="32"/>
        <v>0</v>
      </c>
      <c r="BE170" s="113"/>
      <c r="BF170" s="114"/>
      <c r="BG170" s="114"/>
      <c r="BH170" s="114"/>
      <c r="BI170" s="114"/>
      <c r="BJ170" s="114"/>
      <c r="BK170" s="114"/>
      <c r="BL170" s="115"/>
    </row>
    <row r="171" spans="2:64" s="95" customFormat="1" x14ac:dyDescent="0.5">
      <c r="B171" s="117">
        <v>2013</v>
      </c>
      <c r="C171" s="118">
        <v>8308</v>
      </c>
      <c r="D171" s="117">
        <v>7</v>
      </c>
      <c r="E171" s="117">
        <v>5000</v>
      </c>
      <c r="F171" s="117">
        <v>5400</v>
      </c>
      <c r="G171" s="117">
        <v>541</v>
      </c>
      <c r="H171" s="117">
        <v>54103</v>
      </c>
      <c r="I171" s="119" t="s">
        <v>120</v>
      </c>
      <c r="J171" s="87">
        <v>1040800</v>
      </c>
      <c r="K171" s="87">
        <v>0</v>
      </c>
      <c r="L171" s="87">
        <f t="shared" si="23"/>
        <v>1040800</v>
      </c>
      <c r="M171" s="87">
        <v>0</v>
      </c>
      <c r="N171" s="87">
        <v>0</v>
      </c>
      <c r="O171" s="87">
        <f t="shared" si="22"/>
        <v>0</v>
      </c>
      <c r="P171" s="87">
        <f t="shared" si="24"/>
        <v>1040800</v>
      </c>
      <c r="Q171" s="87"/>
      <c r="R171" s="87">
        <v>1040800</v>
      </c>
      <c r="S171" s="87">
        <v>0</v>
      </c>
      <c r="T171" s="87">
        <v>1040800</v>
      </c>
      <c r="U171" s="87">
        <v>0</v>
      </c>
      <c r="V171" s="87">
        <v>0</v>
      </c>
      <c r="W171" s="87">
        <v>0</v>
      </c>
      <c r="X171" s="87">
        <v>1040800</v>
      </c>
      <c r="Y171" s="87"/>
      <c r="Z171" s="87">
        <v>0</v>
      </c>
      <c r="AA171" s="87">
        <v>0</v>
      </c>
      <c r="AB171" s="87">
        <v>0</v>
      </c>
      <c r="AC171" s="87">
        <v>0</v>
      </c>
      <c r="AD171" s="87">
        <v>0</v>
      </c>
      <c r="AE171" s="87">
        <v>0</v>
      </c>
      <c r="AF171" s="87">
        <v>0</v>
      </c>
      <c r="AG171" s="87"/>
      <c r="AH171" s="87">
        <v>0</v>
      </c>
      <c r="AI171" s="87">
        <v>0</v>
      </c>
      <c r="AJ171" s="87">
        <v>0</v>
      </c>
      <c r="AK171" s="87">
        <v>0</v>
      </c>
      <c r="AL171" s="87">
        <v>0</v>
      </c>
      <c r="AM171" s="87">
        <v>0</v>
      </c>
      <c r="AN171" s="87">
        <v>0</v>
      </c>
      <c r="AO171" s="87"/>
      <c r="AP171" s="87">
        <v>0</v>
      </c>
      <c r="AQ171" s="87">
        <v>0</v>
      </c>
      <c r="AR171" s="87">
        <v>0</v>
      </c>
      <c r="AS171" s="87">
        <v>0</v>
      </c>
      <c r="AT171" s="87">
        <v>0</v>
      </c>
      <c r="AU171" s="87">
        <v>0</v>
      </c>
      <c r="AV171" s="87">
        <v>0</v>
      </c>
      <c r="AW171" s="87"/>
      <c r="AX171" s="120">
        <f t="shared" si="26"/>
        <v>0</v>
      </c>
      <c r="AY171" s="120">
        <f t="shared" si="27"/>
        <v>0</v>
      </c>
      <c r="AZ171" s="120">
        <f t="shared" si="28"/>
        <v>0</v>
      </c>
      <c r="BA171" s="120">
        <f t="shared" si="29"/>
        <v>0</v>
      </c>
      <c r="BB171" s="120">
        <f t="shared" si="30"/>
        <v>0</v>
      </c>
      <c r="BC171" s="120">
        <f t="shared" si="31"/>
        <v>0</v>
      </c>
      <c r="BD171" s="120">
        <f t="shared" si="32"/>
        <v>0</v>
      </c>
      <c r="BE171" s="120" t="s">
        <v>72</v>
      </c>
      <c r="BF171" s="87">
        <v>5</v>
      </c>
      <c r="BG171" s="87">
        <v>0</v>
      </c>
      <c r="BH171" s="87">
        <v>5</v>
      </c>
      <c r="BI171" s="87">
        <v>0</v>
      </c>
      <c r="BJ171" s="128">
        <v>0</v>
      </c>
      <c r="BK171" s="128">
        <v>0</v>
      </c>
      <c r="BL171" s="127">
        <v>7.5410300000000001</v>
      </c>
    </row>
    <row r="172" spans="2:64" s="159" customFormat="1" x14ac:dyDescent="0.5">
      <c r="B172" s="89">
        <v>2013</v>
      </c>
      <c r="C172" s="90">
        <v>8308</v>
      </c>
      <c r="D172" s="89">
        <v>9</v>
      </c>
      <c r="E172" s="89"/>
      <c r="F172" s="89"/>
      <c r="G172" s="89"/>
      <c r="H172" s="89"/>
      <c r="I172" s="155" t="s">
        <v>34</v>
      </c>
      <c r="J172" s="156">
        <f>J173+J182+J186+J197</f>
        <v>39274578.689999998</v>
      </c>
      <c r="K172" s="156">
        <f>K173+K182+K186+K197</f>
        <v>0</v>
      </c>
      <c r="L172" s="156">
        <f t="shared" si="23"/>
        <v>39274578.689999998</v>
      </c>
      <c r="M172" s="156">
        <f t="shared" ref="M172:N172" si="35">M173+M182+M186+M197</f>
        <v>0</v>
      </c>
      <c r="N172" s="156">
        <f t="shared" si="35"/>
        <v>0</v>
      </c>
      <c r="O172" s="156">
        <f t="shared" si="22"/>
        <v>0</v>
      </c>
      <c r="P172" s="156">
        <f t="shared" si="24"/>
        <v>39274578.689999998</v>
      </c>
      <c r="Q172" s="157"/>
      <c r="R172" s="156">
        <f>R173+R182+R186+R197</f>
        <v>38647164.549999997</v>
      </c>
      <c r="S172" s="156">
        <v>0</v>
      </c>
      <c r="T172" s="156">
        <f>T173+T182+T186+T197</f>
        <v>38647164.549999997</v>
      </c>
      <c r="U172" s="156">
        <v>0</v>
      </c>
      <c r="V172" s="156">
        <v>0</v>
      </c>
      <c r="W172" s="156">
        <v>0</v>
      </c>
      <c r="X172" s="156">
        <f>X173+X182+X186+X197</f>
        <v>38647164.549999997</v>
      </c>
      <c r="Y172" s="157"/>
      <c r="Z172" s="156">
        <v>0</v>
      </c>
      <c r="AA172" s="156">
        <v>0</v>
      </c>
      <c r="AB172" s="156">
        <v>0</v>
      </c>
      <c r="AC172" s="156">
        <v>0</v>
      </c>
      <c r="AD172" s="156">
        <v>0</v>
      </c>
      <c r="AE172" s="156">
        <v>0</v>
      </c>
      <c r="AF172" s="156">
        <v>0</v>
      </c>
      <c r="AG172" s="157"/>
      <c r="AH172" s="156">
        <v>0</v>
      </c>
      <c r="AI172" s="156">
        <v>0</v>
      </c>
      <c r="AJ172" s="156">
        <v>0</v>
      </c>
      <c r="AK172" s="156">
        <v>0</v>
      </c>
      <c r="AL172" s="156">
        <v>0</v>
      </c>
      <c r="AM172" s="156">
        <v>0</v>
      </c>
      <c r="AN172" s="156">
        <v>0</v>
      </c>
      <c r="AO172" s="87"/>
      <c r="AP172" s="156">
        <v>420732</v>
      </c>
      <c r="AQ172" s="156">
        <v>0</v>
      </c>
      <c r="AR172" s="156">
        <v>420732</v>
      </c>
      <c r="AS172" s="156">
        <v>0</v>
      </c>
      <c r="AT172" s="156">
        <v>0</v>
      </c>
      <c r="AU172" s="156">
        <v>0</v>
      </c>
      <c r="AV172" s="156">
        <v>420732</v>
      </c>
      <c r="AW172" s="87"/>
      <c r="AX172" s="156">
        <f t="shared" si="26"/>
        <v>206682.1400000006</v>
      </c>
      <c r="AY172" s="156">
        <f t="shared" si="27"/>
        <v>0</v>
      </c>
      <c r="AZ172" s="156">
        <f t="shared" si="28"/>
        <v>206682.1400000006</v>
      </c>
      <c r="BA172" s="156">
        <f t="shared" si="29"/>
        <v>0</v>
      </c>
      <c r="BB172" s="156">
        <f t="shared" si="30"/>
        <v>0</v>
      </c>
      <c r="BC172" s="156">
        <f t="shared" si="31"/>
        <v>0</v>
      </c>
      <c r="BD172" s="156">
        <f t="shared" si="32"/>
        <v>206682.1400000006</v>
      </c>
      <c r="BE172" s="156"/>
      <c r="BF172" s="158"/>
      <c r="BG172" s="158"/>
      <c r="BH172" s="158"/>
      <c r="BI172" s="158"/>
      <c r="BJ172" s="158"/>
      <c r="BK172" s="158"/>
      <c r="BL172" s="94"/>
    </row>
    <row r="173" spans="2:64" s="109" customFormat="1" x14ac:dyDescent="0.5">
      <c r="B173" s="96">
        <v>2013</v>
      </c>
      <c r="C173" s="97">
        <v>8308</v>
      </c>
      <c r="D173" s="96">
        <v>9</v>
      </c>
      <c r="E173" s="96">
        <v>2000</v>
      </c>
      <c r="F173" s="96"/>
      <c r="G173" s="96"/>
      <c r="H173" s="96"/>
      <c r="I173" s="98" t="s">
        <v>114</v>
      </c>
      <c r="J173" s="99">
        <v>3818345.9</v>
      </c>
      <c r="K173" s="99">
        <v>0</v>
      </c>
      <c r="L173" s="99">
        <f t="shared" si="23"/>
        <v>3818345.9</v>
      </c>
      <c r="M173" s="99">
        <v>0</v>
      </c>
      <c r="N173" s="99">
        <v>0</v>
      </c>
      <c r="O173" s="99">
        <f t="shared" si="22"/>
        <v>0</v>
      </c>
      <c r="P173" s="99">
        <f t="shared" si="24"/>
        <v>3818345.9</v>
      </c>
      <c r="Q173" s="87"/>
      <c r="R173" s="99">
        <f>R174+R177</f>
        <v>3211624</v>
      </c>
      <c r="S173" s="99">
        <v>0</v>
      </c>
      <c r="T173" s="99">
        <f>T174+T177</f>
        <v>3211624</v>
      </c>
      <c r="U173" s="99">
        <v>0</v>
      </c>
      <c r="V173" s="99">
        <v>0</v>
      </c>
      <c r="W173" s="99">
        <v>0</v>
      </c>
      <c r="X173" s="99">
        <f>X174+X177</f>
        <v>3211624</v>
      </c>
      <c r="Y173" s="87"/>
      <c r="Z173" s="99">
        <v>0</v>
      </c>
      <c r="AA173" s="99">
        <v>0</v>
      </c>
      <c r="AB173" s="99">
        <v>0</v>
      </c>
      <c r="AC173" s="99">
        <v>0</v>
      </c>
      <c r="AD173" s="99">
        <v>0</v>
      </c>
      <c r="AE173" s="99">
        <v>0</v>
      </c>
      <c r="AF173" s="99">
        <v>0</v>
      </c>
      <c r="AG173" s="87"/>
      <c r="AH173" s="99">
        <v>0</v>
      </c>
      <c r="AI173" s="99">
        <v>0</v>
      </c>
      <c r="AJ173" s="99">
        <v>0</v>
      </c>
      <c r="AK173" s="99">
        <v>0</v>
      </c>
      <c r="AL173" s="99">
        <v>0</v>
      </c>
      <c r="AM173" s="99">
        <v>0</v>
      </c>
      <c r="AN173" s="99">
        <v>0</v>
      </c>
      <c r="AO173" s="87"/>
      <c r="AP173" s="99">
        <v>420732</v>
      </c>
      <c r="AQ173" s="99">
        <v>0</v>
      </c>
      <c r="AR173" s="99">
        <v>420732</v>
      </c>
      <c r="AS173" s="99">
        <v>0</v>
      </c>
      <c r="AT173" s="99">
        <v>0</v>
      </c>
      <c r="AU173" s="99">
        <v>0</v>
      </c>
      <c r="AV173" s="99">
        <v>420732</v>
      </c>
      <c r="AW173" s="87"/>
      <c r="AX173" s="99">
        <f t="shared" si="26"/>
        <v>185989.89999999991</v>
      </c>
      <c r="AY173" s="99">
        <f t="shared" si="27"/>
        <v>0</v>
      </c>
      <c r="AZ173" s="99">
        <f t="shared" si="28"/>
        <v>185989.89999999991</v>
      </c>
      <c r="BA173" s="99">
        <f t="shared" si="29"/>
        <v>0</v>
      </c>
      <c r="BB173" s="99">
        <f t="shared" si="30"/>
        <v>0</v>
      </c>
      <c r="BC173" s="99">
        <f t="shared" si="31"/>
        <v>0</v>
      </c>
      <c r="BD173" s="99">
        <f t="shared" si="32"/>
        <v>185989.89999999991</v>
      </c>
      <c r="BE173" s="99"/>
      <c r="BF173" s="100"/>
      <c r="BG173" s="100"/>
      <c r="BH173" s="100"/>
      <c r="BI173" s="100"/>
      <c r="BJ173" s="100"/>
      <c r="BK173" s="100"/>
      <c r="BL173" s="101"/>
    </row>
    <row r="174" spans="2:64" s="160" customFormat="1" x14ac:dyDescent="0.5">
      <c r="B174" s="103">
        <v>2013</v>
      </c>
      <c r="C174" s="104">
        <v>8308</v>
      </c>
      <c r="D174" s="103">
        <v>9</v>
      </c>
      <c r="E174" s="103">
        <v>2000</v>
      </c>
      <c r="F174" s="103">
        <v>2700</v>
      </c>
      <c r="G174" s="103"/>
      <c r="H174" s="103"/>
      <c r="I174" s="105" t="s">
        <v>75</v>
      </c>
      <c r="J174" s="106">
        <v>1628705.1</v>
      </c>
      <c r="K174" s="106">
        <v>0</v>
      </c>
      <c r="L174" s="106">
        <f t="shared" si="23"/>
        <v>1628705.1</v>
      </c>
      <c r="M174" s="106">
        <v>0</v>
      </c>
      <c r="N174" s="106">
        <v>0</v>
      </c>
      <c r="O174" s="106">
        <f t="shared" si="22"/>
        <v>0</v>
      </c>
      <c r="P174" s="106">
        <f t="shared" si="24"/>
        <v>1628705.1</v>
      </c>
      <c r="Q174" s="87"/>
      <c r="R174" s="106">
        <v>1021983.2</v>
      </c>
      <c r="S174" s="106">
        <v>0</v>
      </c>
      <c r="T174" s="106">
        <v>1021983.2</v>
      </c>
      <c r="U174" s="106">
        <v>0</v>
      </c>
      <c r="V174" s="106">
        <v>0</v>
      </c>
      <c r="W174" s="106">
        <v>0</v>
      </c>
      <c r="X174" s="106">
        <v>1021983.2</v>
      </c>
      <c r="Y174" s="87"/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06">
        <v>0</v>
      </c>
      <c r="AG174" s="87"/>
      <c r="AH174" s="106">
        <v>0</v>
      </c>
      <c r="AI174" s="106">
        <v>0</v>
      </c>
      <c r="AJ174" s="106">
        <v>0</v>
      </c>
      <c r="AK174" s="106">
        <v>0</v>
      </c>
      <c r="AL174" s="106">
        <v>0</v>
      </c>
      <c r="AM174" s="106">
        <v>0</v>
      </c>
      <c r="AN174" s="106">
        <v>0</v>
      </c>
      <c r="AO174" s="87"/>
      <c r="AP174" s="106">
        <v>420732</v>
      </c>
      <c r="AQ174" s="106">
        <v>0</v>
      </c>
      <c r="AR174" s="106">
        <v>420732</v>
      </c>
      <c r="AS174" s="106">
        <v>0</v>
      </c>
      <c r="AT174" s="106">
        <v>0</v>
      </c>
      <c r="AU174" s="106">
        <v>0</v>
      </c>
      <c r="AV174" s="106">
        <v>420732</v>
      </c>
      <c r="AW174" s="87"/>
      <c r="AX174" s="106">
        <f t="shared" si="26"/>
        <v>185989.90000000014</v>
      </c>
      <c r="AY174" s="106">
        <f t="shared" si="27"/>
        <v>0</v>
      </c>
      <c r="AZ174" s="106">
        <f t="shared" si="28"/>
        <v>185989.90000000014</v>
      </c>
      <c r="BA174" s="106">
        <f t="shared" si="29"/>
        <v>0</v>
      </c>
      <c r="BB174" s="106">
        <f t="shared" si="30"/>
        <v>0</v>
      </c>
      <c r="BC174" s="106">
        <f t="shared" si="31"/>
        <v>0</v>
      </c>
      <c r="BD174" s="106">
        <f t="shared" si="32"/>
        <v>185989.90000000014</v>
      </c>
      <c r="BE174" s="106"/>
      <c r="BF174" s="107"/>
      <c r="BG174" s="107"/>
      <c r="BH174" s="107"/>
      <c r="BI174" s="107"/>
      <c r="BJ174" s="107"/>
      <c r="BK174" s="107"/>
      <c r="BL174" s="108"/>
    </row>
    <row r="175" spans="2:64" s="159" customFormat="1" x14ac:dyDescent="0.5">
      <c r="B175" s="110">
        <v>2013</v>
      </c>
      <c r="C175" s="111">
        <v>8308</v>
      </c>
      <c r="D175" s="110">
        <v>9</v>
      </c>
      <c r="E175" s="110">
        <v>2000</v>
      </c>
      <c r="F175" s="110">
        <v>2700</v>
      </c>
      <c r="G175" s="110">
        <v>271</v>
      </c>
      <c r="H175" s="110"/>
      <c r="I175" s="112" t="s">
        <v>76</v>
      </c>
      <c r="J175" s="113">
        <v>1628705.1</v>
      </c>
      <c r="K175" s="113">
        <v>0</v>
      </c>
      <c r="L175" s="113">
        <f t="shared" si="23"/>
        <v>1628705.1</v>
      </c>
      <c r="M175" s="113">
        <v>0</v>
      </c>
      <c r="N175" s="113">
        <v>0</v>
      </c>
      <c r="O175" s="113">
        <f t="shared" si="22"/>
        <v>0</v>
      </c>
      <c r="P175" s="113">
        <f t="shared" si="24"/>
        <v>1628705.1</v>
      </c>
      <c r="Q175" s="87"/>
      <c r="R175" s="113">
        <v>1021983.2</v>
      </c>
      <c r="S175" s="113">
        <v>0</v>
      </c>
      <c r="T175" s="113">
        <v>1021983.2</v>
      </c>
      <c r="U175" s="113">
        <v>0</v>
      </c>
      <c r="V175" s="113">
        <v>0</v>
      </c>
      <c r="W175" s="113">
        <v>0</v>
      </c>
      <c r="X175" s="113">
        <v>1021983.2</v>
      </c>
      <c r="Y175" s="87"/>
      <c r="Z175" s="113">
        <v>0</v>
      </c>
      <c r="AA175" s="113">
        <v>0</v>
      </c>
      <c r="AB175" s="113">
        <v>0</v>
      </c>
      <c r="AC175" s="113">
        <v>0</v>
      </c>
      <c r="AD175" s="113">
        <v>0</v>
      </c>
      <c r="AE175" s="113">
        <v>0</v>
      </c>
      <c r="AF175" s="113">
        <v>0</v>
      </c>
      <c r="AG175" s="87"/>
      <c r="AH175" s="113">
        <v>0</v>
      </c>
      <c r="AI175" s="113">
        <v>0</v>
      </c>
      <c r="AJ175" s="113">
        <v>0</v>
      </c>
      <c r="AK175" s="113">
        <v>0</v>
      </c>
      <c r="AL175" s="113">
        <v>0</v>
      </c>
      <c r="AM175" s="113">
        <v>0</v>
      </c>
      <c r="AN175" s="113">
        <v>0</v>
      </c>
      <c r="AO175" s="87"/>
      <c r="AP175" s="113">
        <v>420732</v>
      </c>
      <c r="AQ175" s="113">
        <v>0</v>
      </c>
      <c r="AR175" s="113">
        <v>420732</v>
      </c>
      <c r="AS175" s="113">
        <v>0</v>
      </c>
      <c r="AT175" s="113">
        <v>0</v>
      </c>
      <c r="AU175" s="113">
        <v>0</v>
      </c>
      <c r="AV175" s="113">
        <v>420732</v>
      </c>
      <c r="AW175" s="87"/>
      <c r="AX175" s="113">
        <f t="shared" si="26"/>
        <v>185989.90000000014</v>
      </c>
      <c r="AY175" s="113">
        <f t="shared" si="27"/>
        <v>0</v>
      </c>
      <c r="AZ175" s="113">
        <f t="shared" si="28"/>
        <v>185989.90000000014</v>
      </c>
      <c r="BA175" s="113">
        <f t="shared" si="29"/>
        <v>0</v>
      </c>
      <c r="BB175" s="113">
        <f t="shared" si="30"/>
        <v>0</v>
      </c>
      <c r="BC175" s="113">
        <f t="shared" si="31"/>
        <v>0</v>
      </c>
      <c r="BD175" s="113">
        <f t="shared" si="32"/>
        <v>185989.90000000014</v>
      </c>
      <c r="BE175" s="113"/>
      <c r="BF175" s="114"/>
      <c r="BG175" s="114"/>
      <c r="BH175" s="114"/>
      <c r="BI175" s="114"/>
      <c r="BJ175" s="114"/>
      <c r="BK175" s="114"/>
      <c r="BL175" s="115"/>
    </row>
    <row r="176" spans="2:64" s="116" customFormat="1" x14ac:dyDescent="0.5">
      <c r="B176" s="117">
        <v>2013</v>
      </c>
      <c r="C176" s="118">
        <v>8308</v>
      </c>
      <c r="D176" s="117">
        <v>9</v>
      </c>
      <c r="E176" s="117">
        <v>2000</v>
      </c>
      <c r="F176" s="117">
        <v>2700</v>
      </c>
      <c r="G176" s="117">
        <v>271</v>
      </c>
      <c r="H176" s="117">
        <v>27101</v>
      </c>
      <c r="I176" s="119" t="s">
        <v>76</v>
      </c>
      <c r="J176" s="87">
        <v>1628705.1</v>
      </c>
      <c r="K176" s="87">
        <v>0</v>
      </c>
      <c r="L176" s="87">
        <f t="shared" si="23"/>
        <v>1628705.1</v>
      </c>
      <c r="M176" s="87">
        <v>0</v>
      </c>
      <c r="N176" s="87">
        <v>0</v>
      </c>
      <c r="O176" s="87">
        <f t="shared" si="22"/>
        <v>0</v>
      </c>
      <c r="P176" s="87">
        <f t="shared" si="24"/>
        <v>1628705.1</v>
      </c>
      <c r="Q176" s="87"/>
      <c r="R176" s="87">
        <v>1021983.2</v>
      </c>
      <c r="S176" s="87">
        <v>0</v>
      </c>
      <c r="T176" s="87">
        <v>1021983.2</v>
      </c>
      <c r="U176" s="87">
        <v>0</v>
      </c>
      <c r="V176" s="87">
        <v>0</v>
      </c>
      <c r="W176" s="87">
        <v>0</v>
      </c>
      <c r="X176" s="87">
        <v>1021983.2</v>
      </c>
      <c r="Y176" s="87"/>
      <c r="Z176" s="87">
        <v>0</v>
      </c>
      <c r="AA176" s="87">
        <v>0</v>
      </c>
      <c r="AB176" s="87">
        <v>0</v>
      </c>
      <c r="AC176" s="87">
        <v>0</v>
      </c>
      <c r="AD176" s="87">
        <v>0</v>
      </c>
      <c r="AE176" s="87">
        <v>0</v>
      </c>
      <c r="AF176" s="87">
        <v>0</v>
      </c>
      <c r="AG176" s="87"/>
      <c r="AH176" s="87">
        <v>0</v>
      </c>
      <c r="AI176" s="87">
        <v>0</v>
      </c>
      <c r="AJ176" s="87">
        <v>0</v>
      </c>
      <c r="AK176" s="87">
        <v>0</v>
      </c>
      <c r="AL176" s="87">
        <v>0</v>
      </c>
      <c r="AM176" s="87">
        <v>0</v>
      </c>
      <c r="AN176" s="87">
        <v>0</v>
      </c>
      <c r="AO176" s="87"/>
      <c r="AP176" s="87">
        <v>420732</v>
      </c>
      <c r="AQ176" s="87">
        <v>0</v>
      </c>
      <c r="AR176" s="87">
        <v>420732</v>
      </c>
      <c r="AS176" s="87">
        <v>0</v>
      </c>
      <c r="AT176" s="87">
        <v>0</v>
      </c>
      <c r="AU176" s="87">
        <v>0</v>
      </c>
      <c r="AV176" s="87">
        <v>420732</v>
      </c>
      <c r="AW176" s="87"/>
      <c r="AX176" s="120">
        <f t="shared" si="26"/>
        <v>185989.90000000014</v>
      </c>
      <c r="AY176" s="120">
        <f t="shared" si="27"/>
        <v>0</v>
      </c>
      <c r="AZ176" s="120">
        <f t="shared" si="28"/>
        <v>185989.90000000014</v>
      </c>
      <c r="BA176" s="120">
        <f t="shared" si="29"/>
        <v>0</v>
      </c>
      <c r="BB176" s="120">
        <f t="shared" si="30"/>
        <v>0</v>
      </c>
      <c r="BC176" s="120">
        <f t="shared" si="31"/>
        <v>0</v>
      </c>
      <c r="BD176" s="120">
        <f t="shared" si="32"/>
        <v>185989.90000000014</v>
      </c>
      <c r="BE176" s="120" t="s">
        <v>121</v>
      </c>
      <c r="BF176" s="161" t="s">
        <v>193</v>
      </c>
      <c r="BG176" s="87">
        <v>0</v>
      </c>
      <c r="BH176" s="246">
        <v>880</v>
      </c>
      <c r="BI176" s="87">
        <v>0</v>
      </c>
      <c r="BJ176" s="161" t="s">
        <v>193</v>
      </c>
      <c r="BK176" s="128">
        <v>0</v>
      </c>
      <c r="BL176" s="162">
        <v>9.2710100000000004</v>
      </c>
    </row>
    <row r="177" spans="2:64" s="116" customFormat="1" x14ac:dyDescent="0.5">
      <c r="B177" s="103">
        <v>2013</v>
      </c>
      <c r="C177" s="104">
        <v>8308</v>
      </c>
      <c r="D177" s="103">
        <v>9</v>
      </c>
      <c r="E177" s="103">
        <v>2000</v>
      </c>
      <c r="F177" s="103">
        <v>2800</v>
      </c>
      <c r="G177" s="103"/>
      <c r="H177" s="103"/>
      <c r="I177" s="105" t="s">
        <v>122</v>
      </c>
      <c r="J177" s="106">
        <v>2189640.7999999998</v>
      </c>
      <c r="K177" s="106">
        <v>0</v>
      </c>
      <c r="L177" s="106">
        <f t="shared" si="23"/>
        <v>2189640.7999999998</v>
      </c>
      <c r="M177" s="106">
        <v>0</v>
      </c>
      <c r="N177" s="106">
        <v>0</v>
      </c>
      <c r="O177" s="106">
        <f t="shared" si="22"/>
        <v>0</v>
      </c>
      <c r="P177" s="106">
        <f t="shared" si="24"/>
        <v>2189640.7999999998</v>
      </c>
      <c r="Q177" s="87"/>
      <c r="R177" s="106">
        <v>2189640.7999999998</v>
      </c>
      <c r="S177" s="106">
        <v>0</v>
      </c>
      <c r="T177" s="106">
        <v>2189640.7999999998</v>
      </c>
      <c r="U177" s="106">
        <v>0</v>
      </c>
      <c r="V177" s="106">
        <v>0</v>
      </c>
      <c r="W177" s="106">
        <v>0</v>
      </c>
      <c r="X177" s="106">
        <v>2189640.7999999998</v>
      </c>
      <c r="Y177" s="87"/>
      <c r="Z177" s="106">
        <v>0</v>
      </c>
      <c r="AA177" s="106">
        <v>0</v>
      </c>
      <c r="AB177" s="106">
        <v>0</v>
      </c>
      <c r="AC177" s="106">
        <v>0</v>
      </c>
      <c r="AD177" s="106">
        <v>0</v>
      </c>
      <c r="AE177" s="106">
        <v>0</v>
      </c>
      <c r="AF177" s="106">
        <v>0</v>
      </c>
      <c r="AG177" s="87"/>
      <c r="AH177" s="106">
        <v>0</v>
      </c>
      <c r="AI177" s="106">
        <v>0</v>
      </c>
      <c r="AJ177" s="106">
        <v>0</v>
      </c>
      <c r="AK177" s="106">
        <v>0</v>
      </c>
      <c r="AL177" s="106">
        <v>0</v>
      </c>
      <c r="AM177" s="106">
        <v>0</v>
      </c>
      <c r="AN177" s="106">
        <v>0</v>
      </c>
      <c r="AO177" s="87"/>
      <c r="AP177" s="106">
        <v>0</v>
      </c>
      <c r="AQ177" s="106">
        <v>0</v>
      </c>
      <c r="AR177" s="106">
        <v>0</v>
      </c>
      <c r="AS177" s="106">
        <v>0</v>
      </c>
      <c r="AT177" s="106">
        <v>0</v>
      </c>
      <c r="AU177" s="106">
        <v>0</v>
      </c>
      <c r="AV177" s="106">
        <v>0</v>
      </c>
      <c r="AW177" s="87"/>
      <c r="AX177" s="106">
        <f t="shared" si="26"/>
        <v>0</v>
      </c>
      <c r="AY177" s="106">
        <f t="shared" si="27"/>
        <v>0</v>
      </c>
      <c r="AZ177" s="106">
        <f t="shared" si="28"/>
        <v>0</v>
      </c>
      <c r="BA177" s="106">
        <f t="shared" si="29"/>
        <v>0</v>
      </c>
      <c r="BB177" s="106">
        <f t="shared" si="30"/>
        <v>0</v>
      </c>
      <c r="BC177" s="106">
        <f t="shared" si="31"/>
        <v>0</v>
      </c>
      <c r="BD177" s="106">
        <f t="shared" si="32"/>
        <v>0</v>
      </c>
      <c r="BE177" s="106"/>
      <c r="BF177" s="107"/>
      <c r="BG177" s="107"/>
      <c r="BH177" s="107"/>
      <c r="BI177" s="107"/>
      <c r="BJ177" s="107"/>
      <c r="BK177" s="107"/>
      <c r="BL177" s="108"/>
    </row>
    <row r="178" spans="2:64" s="95" customFormat="1" x14ac:dyDescent="0.5">
      <c r="B178" s="110">
        <v>2013</v>
      </c>
      <c r="C178" s="111">
        <v>8308</v>
      </c>
      <c r="D178" s="110">
        <v>9</v>
      </c>
      <c r="E178" s="110">
        <v>2000</v>
      </c>
      <c r="F178" s="110">
        <v>2800</v>
      </c>
      <c r="G178" s="110">
        <v>282</v>
      </c>
      <c r="H178" s="110"/>
      <c r="I178" s="112" t="s">
        <v>123</v>
      </c>
      <c r="J178" s="113">
        <v>1000000</v>
      </c>
      <c r="K178" s="113">
        <v>0</v>
      </c>
      <c r="L178" s="113">
        <f t="shared" si="23"/>
        <v>1000000</v>
      </c>
      <c r="M178" s="113">
        <v>0</v>
      </c>
      <c r="N178" s="113">
        <v>0</v>
      </c>
      <c r="O178" s="113">
        <f t="shared" si="22"/>
        <v>0</v>
      </c>
      <c r="P178" s="113">
        <f t="shared" si="24"/>
        <v>1000000</v>
      </c>
      <c r="Q178" s="87"/>
      <c r="R178" s="113">
        <v>1000000</v>
      </c>
      <c r="S178" s="113">
        <v>0</v>
      </c>
      <c r="T178" s="113">
        <v>1000000</v>
      </c>
      <c r="U178" s="113">
        <v>0</v>
      </c>
      <c r="V178" s="113">
        <v>0</v>
      </c>
      <c r="W178" s="113">
        <v>0</v>
      </c>
      <c r="X178" s="113">
        <v>1000000</v>
      </c>
      <c r="Y178" s="87"/>
      <c r="Z178" s="113">
        <v>0</v>
      </c>
      <c r="AA178" s="113">
        <v>0</v>
      </c>
      <c r="AB178" s="113">
        <v>0</v>
      </c>
      <c r="AC178" s="113">
        <v>0</v>
      </c>
      <c r="AD178" s="113">
        <v>0</v>
      </c>
      <c r="AE178" s="113">
        <v>0</v>
      </c>
      <c r="AF178" s="113">
        <v>0</v>
      </c>
      <c r="AG178" s="87"/>
      <c r="AH178" s="113">
        <v>0</v>
      </c>
      <c r="AI178" s="113">
        <v>0</v>
      </c>
      <c r="AJ178" s="113">
        <v>0</v>
      </c>
      <c r="AK178" s="113">
        <v>0</v>
      </c>
      <c r="AL178" s="113">
        <v>0</v>
      </c>
      <c r="AM178" s="113">
        <v>0</v>
      </c>
      <c r="AN178" s="113">
        <v>0</v>
      </c>
      <c r="AO178" s="87"/>
      <c r="AP178" s="113">
        <v>0</v>
      </c>
      <c r="AQ178" s="113">
        <v>0</v>
      </c>
      <c r="AR178" s="113">
        <v>0</v>
      </c>
      <c r="AS178" s="113">
        <v>0</v>
      </c>
      <c r="AT178" s="113">
        <v>0</v>
      </c>
      <c r="AU178" s="113">
        <v>0</v>
      </c>
      <c r="AV178" s="113">
        <v>0</v>
      </c>
      <c r="AW178" s="87"/>
      <c r="AX178" s="113">
        <f t="shared" si="26"/>
        <v>0</v>
      </c>
      <c r="AY178" s="113">
        <f t="shared" si="27"/>
        <v>0</v>
      </c>
      <c r="AZ178" s="113">
        <f t="shared" si="28"/>
        <v>0</v>
      </c>
      <c r="BA178" s="113">
        <f t="shared" si="29"/>
        <v>0</v>
      </c>
      <c r="BB178" s="113">
        <f t="shared" si="30"/>
        <v>0</v>
      </c>
      <c r="BC178" s="113">
        <f t="shared" si="31"/>
        <v>0</v>
      </c>
      <c r="BD178" s="113">
        <f t="shared" si="32"/>
        <v>0</v>
      </c>
      <c r="BE178" s="113"/>
      <c r="BF178" s="114"/>
      <c r="BG178" s="114"/>
      <c r="BH178" s="114"/>
      <c r="BI178" s="114"/>
      <c r="BJ178" s="114"/>
      <c r="BK178" s="114"/>
      <c r="BL178" s="115"/>
    </row>
    <row r="179" spans="2:64" s="116" customFormat="1" x14ac:dyDescent="0.5">
      <c r="B179" s="117">
        <v>2013</v>
      </c>
      <c r="C179" s="118">
        <v>8308</v>
      </c>
      <c r="D179" s="117">
        <v>9</v>
      </c>
      <c r="E179" s="117">
        <v>2000</v>
      </c>
      <c r="F179" s="117">
        <v>2800</v>
      </c>
      <c r="G179" s="117">
        <v>282</v>
      </c>
      <c r="H179" s="117">
        <v>28201</v>
      </c>
      <c r="I179" s="119" t="s">
        <v>123</v>
      </c>
      <c r="J179" s="87">
        <v>1000000</v>
      </c>
      <c r="K179" s="87">
        <v>0</v>
      </c>
      <c r="L179" s="87">
        <f t="shared" si="23"/>
        <v>1000000</v>
      </c>
      <c r="M179" s="87">
        <v>0</v>
      </c>
      <c r="N179" s="87">
        <v>0</v>
      </c>
      <c r="O179" s="87">
        <f t="shared" si="22"/>
        <v>0</v>
      </c>
      <c r="P179" s="87">
        <f t="shared" si="24"/>
        <v>1000000</v>
      </c>
      <c r="Q179" s="87"/>
      <c r="R179" s="87">
        <v>1000000</v>
      </c>
      <c r="S179" s="87">
        <v>0</v>
      </c>
      <c r="T179" s="87">
        <v>1000000</v>
      </c>
      <c r="U179" s="87">
        <v>0</v>
      </c>
      <c r="V179" s="87">
        <v>0</v>
      </c>
      <c r="W179" s="87">
        <v>0</v>
      </c>
      <c r="X179" s="87">
        <v>1000000</v>
      </c>
      <c r="Y179" s="87"/>
      <c r="Z179" s="87">
        <v>0</v>
      </c>
      <c r="AA179" s="87">
        <v>0</v>
      </c>
      <c r="AB179" s="87">
        <v>0</v>
      </c>
      <c r="AC179" s="87">
        <v>0</v>
      </c>
      <c r="AD179" s="87">
        <v>0</v>
      </c>
      <c r="AE179" s="87">
        <v>0</v>
      </c>
      <c r="AF179" s="87">
        <v>0</v>
      </c>
      <c r="AG179" s="87"/>
      <c r="AH179" s="87">
        <v>0</v>
      </c>
      <c r="AI179" s="87">
        <v>0</v>
      </c>
      <c r="AJ179" s="87">
        <v>0</v>
      </c>
      <c r="AK179" s="87">
        <v>0</v>
      </c>
      <c r="AL179" s="87">
        <v>0</v>
      </c>
      <c r="AM179" s="87">
        <v>0</v>
      </c>
      <c r="AN179" s="87">
        <v>0</v>
      </c>
      <c r="AO179" s="87"/>
      <c r="AP179" s="87">
        <v>0</v>
      </c>
      <c r="AQ179" s="87">
        <v>0</v>
      </c>
      <c r="AR179" s="87">
        <v>0</v>
      </c>
      <c r="AS179" s="87">
        <v>0</v>
      </c>
      <c r="AT179" s="87">
        <v>0</v>
      </c>
      <c r="AU179" s="87">
        <v>0</v>
      </c>
      <c r="AV179" s="87">
        <v>0</v>
      </c>
      <c r="AW179" s="87"/>
      <c r="AX179" s="120">
        <f t="shared" si="26"/>
        <v>0</v>
      </c>
      <c r="AY179" s="120">
        <f t="shared" si="27"/>
        <v>0</v>
      </c>
      <c r="AZ179" s="120">
        <f t="shared" si="28"/>
        <v>0</v>
      </c>
      <c r="BA179" s="120">
        <f t="shared" si="29"/>
        <v>0</v>
      </c>
      <c r="BB179" s="120">
        <f t="shared" si="30"/>
        <v>0</v>
      </c>
      <c r="BC179" s="120">
        <f t="shared" si="31"/>
        <v>0</v>
      </c>
      <c r="BD179" s="120">
        <f t="shared" si="32"/>
        <v>0</v>
      </c>
      <c r="BE179" s="120" t="s">
        <v>72</v>
      </c>
      <c r="BF179" s="87">
        <v>1000</v>
      </c>
      <c r="BG179" s="87">
        <v>0</v>
      </c>
      <c r="BH179" s="87">
        <v>1000</v>
      </c>
      <c r="BI179" s="87">
        <v>0</v>
      </c>
      <c r="BJ179" s="128">
        <v>0</v>
      </c>
      <c r="BK179" s="128">
        <v>0</v>
      </c>
      <c r="BL179" s="127">
        <v>9.2820099999999996</v>
      </c>
    </row>
    <row r="180" spans="2:64" s="95" customFormat="1" x14ac:dyDescent="0.5">
      <c r="B180" s="110">
        <v>2013</v>
      </c>
      <c r="C180" s="111">
        <v>8308</v>
      </c>
      <c r="D180" s="110">
        <v>9</v>
      </c>
      <c r="E180" s="110">
        <v>2000</v>
      </c>
      <c r="F180" s="110">
        <v>2800</v>
      </c>
      <c r="G180" s="110">
        <v>283</v>
      </c>
      <c r="H180" s="110"/>
      <c r="I180" s="112" t="s">
        <v>124</v>
      </c>
      <c r="J180" s="113">
        <v>1189640.8</v>
      </c>
      <c r="K180" s="113">
        <v>0</v>
      </c>
      <c r="L180" s="113">
        <f t="shared" si="23"/>
        <v>1189640.8</v>
      </c>
      <c r="M180" s="113">
        <v>0</v>
      </c>
      <c r="N180" s="113">
        <v>0</v>
      </c>
      <c r="O180" s="113">
        <f t="shared" si="22"/>
        <v>0</v>
      </c>
      <c r="P180" s="113">
        <f t="shared" si="24"/>
        <v>1189640.8</v>
      </c>
      <c r="Q180" s="87"/>
      <c r="R180" s="113">
        <v>1189640.8</v>
      </c>
      <c r="S180" s="113">
        <v>0</v>
      </c>
      <c r="T180" s="113">
        <v>1189640.8</v>
      </c>
      <c r="U180" s="113">
        <v>0</v>
      </c>
      <c r="V180" s="113">
        <v>0</v>
      </c>
      <c r="W180" s="113">
        <v>0</v>
      </c>
      <c r="X180" s="113">
        <v>1189640.8</v>
      </c>
      <c r="Y180" s="87"/>
      <c r="Z180" s="113">
        <v>0</v>
      </c>
      <c r="AA180" s="113">
        <v>0</v>
      </c>
      <c r="AB180" s="113">
        <v>0</v>
      </c>
      <c r="AC180" s="113">
        <v>0</v>
      </c>
      <c r="AD180" s="113">
        <v>0</v>
      </c>
      <c r="AE180" s="113">
        <v>0</v>
      </c>
      <c r="AF180" s="113">
        <v>0</v>
      </c>
      <c r="AG180" s="87"/>
      <c r="AH180" s="113">
        <v>0</v>
      </c>
      <c r="AI180" s="113">
        <v>0</v>
      </c>
      <c r="AJ180" s="113">
        <v>0</v>
      </c>
      <c r="AK180" s="113">
        <v>0</v>
      </c>
      <c r="AL180" s="113">
        <v>0</v>
      </c>
      <c r="AM180" s="113">
        <v>0</v>
      </c>
      <c r="AN180" s="113">
        <v>0</v>
      </c>
      <c r="AO180" s="87"/>
      <c r="AP180" s="113">
        <v>0</v>
      </c>
      <c r="AQ180" s="113">
        <v>0</v>
      </c>
      <c r="AR180" s="113">
        <v>0</v>
      </c>
      <c r="AS180" s="113">
        <v>0</v>
      </c>
      <c r="AT180" s="113">
        <v>0</v>
      </c>
      <c r="AU180" s="113">
        <v>0</v>
      </c>
      <c r="AV180" s="113">
        <v>0</v>
      </c>
      <c r="AW180" s="87"/>
      <c r="AX180" s="113">
        <f t="shared" si="26"/>
        <v>0</v>
      </c>
      <c r="AY180" s="113">
        <f t="shared" si="27"/>
        <v>0</v>
      </c>
      <c r="AZ180" s="113">
        <f t="shared" si="28"/>
        <v>0</v>
      </c>
      <c r="BA180" s="113">
        <f t="shared" si="29"/>
        <v>0</v>
      </c>
      <c r="BB180" s="113">
        <f t="shared" si="30"/>
        <v>0</v>
      </c>
      <c r="BC180" s="113">
        <f t="shared" si="31"/>
        <v>0</v>
      </c>
      <c r="BD180" s="113">
        <f t="shared" si="32"/>
        <v>0</v>
      </c>
      <c r="BE180" s="113"/>
      <c r="BF180" s="114"/>
      <c r="BG180" s="114"/>
      <c r="BH180" s="114"/>
      <c r="BI180" s="114"/>
      <c r="BJ180" s="114"/>
      <c r="BK180" s="114"/>
      <c r="BL180" s="115"/>
    </row>
    <row r="181" spans="2:64" s="109" customFormat="1" x14ac:dyDescent="0.5">
      <c r="B181" s="117">
        <v>2013</v>
      </c>
      <c r="C181" s="118">
        <v>8308</v>
      </c>
      <c r="D181" s="117">
        <v>9</v>
      </c>
      <c r="E181" s="117">
        <v>2000</v>
      </c>
      <c r="F181" s="117">
        <v>2800</v>
      </c>
      <c r="G181" s="117">
        <v>283</v>
      </c>
      <c r="H181" s="117">
        <v>28301</v>
      </c>
      <c r="I181" s="119" t="s">
        <v>124</v>
      </c>
      <c r="J181" s="87">
        <v>1189640.8</v>
      </c>
      <c r="K181" s="87">
        <v>0</v>
      </c>
      <c r="L181" s="87">
        <f t="shared" si="23"/>
        <v>1189640.8</v>
      </c>
      <c r="M181" s="87">
        <v>0</v>
      </c>
      <c r="N181" s="87">
        <v>0</v>
      </c>
      <c r="O181" s="87">
        <f t="shared" si="22"/>
        <v>0</v>
      </c>
      <c r="P181" s="87">
        <f t="shared" si="24"/>
        <v>1189640.8</v>
      </c>
      <c r="Q181" s="87"/>
      <c r="R181" s="87">
        <v>1189640.8</v>
      </c>
      <c r="S181" s="87">
        <v>0</v>
      </c>
      <c r="T181" s="87">
        <v>1189640.8</v>
      </c>
      <c r="U181" s="87">
        <v>0</v>
      </c>
      <c r="V181" s="87">
        <v>0</v>
      </c>
      <c r="W181" s="87">
        <v>0</v>
      </c>
      <c r="X181" s="87">
        <v>1189640.8</v>
      </c>
      <c r="Y181" s="87"/>
      <c r="Z181" s="87">
        <v>0</v>
      </c>
      <c r="AA181" s="87">
        <v>0</v>
      </c>
      <c r="AB181" s="87">
        <v>0</v>
      </c>
      <c r="AC181" s="87">
        <v>0</v>
      </c>
      <c r="AD181" s="87">
        <v>0</v>
      </c>
      <c r="AE181" s="87">
        <v>0</v>
      </c>
      <c r="AF181" s="87">
        <v>0</v>
      </c>
      <c r="AG181" s="87"/>
      <c r="AH181" s="87">
        <v>0</v>
      </c>
      <c r="AI181" s="87">
        <v>0</v>
      </c>
      <c r="AJ181" s="87">
        <v>0</v>
      </c>
      <c r="AK181" s="87">
        <v>0</v>
      </c>
      <c r="AL181" s="87">
        <v>0</v>
      </c>
      <c r="AM181" s="87">
        <v>0</v>
      </c>
      <c r="AN181" s="87">
        <v>0</v>
      </c>
      <c r="AO181" s="87"/>
      <c r="AP181" s="87">
        <v>0</v>
      </c>
      <c r="AQ181" s="87">
        <v>0</v>
      </c>
      <c r="AR181" s="87">
        <v>0</v>
      </c>
      <c r="AS181" s="87">
        <v>0</v>
      </c>
      <c r="AT181" s="87">
        <v>0</v>
      </c>
      <c r="AU181" s="87">
        <v>0</v>
      </c>
      <c r="AV181" s="87">
        <v>0</v>
      </c>
      <c r="AW181" s="87"/>
      <c r="AX181" s="120">
        <f t="shared" si="26"/>
        <v>0</v>
      </c>
      <c r="AY181" s="120">
        <f t="shared" si="27"/>
        <v>0</v>
      </c>
      <c r="AZ181" s="120">
        <f t="shared" si="28"/>
        <v>0</v>
      </c>
      <c r="BA181" s="120">
        <f t="shared" si="29"/>
        <v>0</v>
      </c>
      <c r="BB181" s="120">
        <f t="shared" si="30"/>
        <v>0</v>
      </c>
      <c r="BC181" s="120">
        <f t="shared" si="31"/>
        <v>0</v>
      </c>
      <c r="BD181" s="120">
        <f t="shared" si="32"/>
        <v>0</v>
      </c>
      <c r="BE181" s="120" t="s">
        <v>72</v>
      </c>
      <c r="BF181" s="87">
        <v>450</v>
      </c>
      <c r="BG181" s="87">
        <v>0</v>
      </c>
      <c r="BH181" s="87">
        <v>450</v>
      </c>
      <c r="BI181" s="87">
        <v>0</v>
      </c>
      <c r="BJ181" s="128">
        <v>0</v>
      </c>
      <c r="BK181" s="128">
        <v>0</v>
      </c>
      <c r="BL181" s="127">
        <v>9.2830100000000009</v>
      </c>
    </row>
    <row r="182" spans="2:64" s="116" customFormat="1" x14ac:dyDescent="0.5">
      <c r="B182" s="96">
        <v>2013</v>
      </c>
      <c r="C182" s="97">
        <v>8308</v>
      </c>
      <c r="D182" s="96">
        <v>9</v>
      </c>
      <c r="E182" s="96">
        <v>3000</v>
      </c>
      <c r="F182" s="96"/>
      <c r="G182" s="96"/>
      <c r="H182" s="96"/>
      <c r="I182" s="98" t="s">
        <v>59</v>
      </c>
      <c r="J182" s="99">
        <v>8400000</v>
      </c>
      <c r="K182" s="99">
        <v>0</v>
      </c>
      <c r="L182" s="99">
        <f t="shared" si="23"/>
        <v>8400000</v>
      </c>
      <c r="M182" s="99">
        <v>0</v>
      </c>
      <c r="N182" s="99">
        <v>0</v>
      </c>
      <c r="O182" s="99">
        <f t="shared" si="22"/>
        <v>0</v>
      </c>
      <c r="P182" s="99">
        <f t="shared" si="24"/>
        <v>8400000</v>
      </c>
      <c r="Q182" s="87"/>
      <c r="R182" s="99">
        <v>8400000</v>
      </c>
      <c r="S182" s="99">
        <v>0</v>
      </c>
      <c r="T182" s="99">
        <v>8400000</v>
      </c>
      <c r="U182" s="99">
        <v>0</v>
      </c>
      <c r="V182" s="99">
        <v>0</v>
      </c>
      <c r="W182" s="99">
        <v>0</v>
      </c>
      <c r="X182" s="99">
        <v>8400000</v>
      </c>
      <c r="Y182" s="87"/>
      <c r="Z182" s="99">
        <v>0</v>
      </c>
      <c r="AA182" s="99">
        <v>0</v>
      </c>
      <c r="AB182" s="99">
        <v>0</v>
      </c>
      <c r="AC182" s="99">
        <v>0</v>
      </c>
      <c r="AD182" s="99">
        <v>0</v>
      </c>
      <c r="AE182" s="99">
        <v>0</v>
      </c>
      <c r="AF182" s="99">
        <v>0</v>
      </c>
      <c r="AG182" s="87"/>
      <c r="AH182" s="99">
        <v>0</v>
      </c>
      <c r="AI182" s="99">
        <v>0</v>
      </c>
      <c r="AJ182" s="99">
        <v>0</v>
      </c>
      <c r="AK182" s="99">
        <v>0</v>
      </c>
      <c r="AL182" s="99">
        <v>0</v>
      </c>
      <c r="AM182" s="99">
        <v>0</v>
      </c>
      <c r="AN182" s="99">
        <v>0</v>
      </c>
      <c r="AO182" s="87"/>
      <c r="AP182" s="99">
        <v>0</v>
      </c>
      <c r="AQ182" s="99">
        <v>0</v>
      </c>
      <c r="AR182" s="99">
        <v>0</v>
      </c>
      <c r="AS182" s="99">
        <v>0</v>
      </c>
      <c r="AT182" s="99">
        <v>0</v>
      </c>
      <c r="AU182" s="99">
        <v>0</v>
      </c>
      <c r="AV182" s="99">
        <v>0</v>
      </c>
      <c r="AW182" s="87"/>
      <c r="AX182" s="99">
        <f t="shared" si="26"/>
        <v>0</v>
      </c>
      <c r="AY182" s="99">
        <f t="shared" si="27"/>
        <v>0</v>
      </c>
      <c r="AZ182" s="99">
        <f t="shared" si="28"/>
        <v>0</v>
      </c>
      <c r="BA182" s="99">
        <f t="shared" si="29"/>
        <v>0</v>
      </c>
      <c r="BB182" s="99">
        <f t="shared" si="30"/>
        <v>0</v>
      </c>
      <c r="BC182" s="99">
        <f t="shared" si="31"/>
        <v>0</v>
      </c>
      <c r="BD182" s="99">
        <f t="shared" si="32"/>
        <v>0</v>
      </c>
      <c r="BE182" s="99"/>
      <c r="BF182" s="100"/>
      <c r="BG182" s="100"/>
      <c r="BH182" s="100"/>
      <c r="BI182" s="100"/>
      <c r="BJ182" s="100"/>
      <c r="BK182" s="100"/>
      <c r="BL182" s="101"/>
    </row>
    <row r="183" spans="2:64" s="95" customFormat="1" x14ac:dyDescent="0.5">
      <c r="B183" s="103">
        <v>2013</v>
      </c>
      <c r="C183" s="104">
        <v>8308</v>
      </c>
      <c r="D183" s="103">
        <v>9</v>
      </c>
      <c r="E183" s="103">
        <v>3000</v>
      </c>
      <c r="F183" s="103">
        <v>3500</v>
      </c>
      <c r="G183" s="103"/>
      <c r="H183" s="103"/>
      <c r="I183" s="105" t="s">
        <v>80</v>
      </c>
      <c r="J183" s="106">
        <v>8400000</v>
      </c>
      <c r="K183" s="106">
        <v>0</v>
      </c>
      <c r="L183" s="106">
        <f t="shared" si="23"/>
        <v>8400000</v>
      </c>
      <c r="M183" s="106">
        <v>0</v>
      </c>
      <c r="N183" s="106">
        <v>0</v>
      </c>
      <c r="O183" s="106">
        <f t="shared" si="22"/>
        <v>0</v>
      </c>
      <c r="P183" s="106">
        <f t="shared" si="24"/>
        <v>8400000</v>
      </c>
      <c r="Q183" s="87"/>
      <c r="R183" s="106">
        <v>8400000</v>
      </c>
      <c r="S183" s="106">
        <v>0</v>
      </c>
      <c r="T183" s="106">
        <v>8400000</v>
      </c>
      <c r="U183" s="106">
        <v>0</v>
      </c>
      <c r="V183" s="106">
        <v>0</v>
      </c>
      <c r="W183" s="106">
        <v>0</v>
      </c>
      <c r="X183" s="106">
        <v>8400000</v>
      </c>
      <c r="Y183" s="87"/>
      <c r="Z183" s="106">
        <v>0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</v>
      </c>
      <c r="AG183" s="87"/>
      <c r="AH183" s="106">
        <v>0</v>
      </c>
      <c r="AI183" s="106">
        <v>0</v>
      </c>
      <c r="AJ183" s="106">
        <v>0</v>
      </c>
      <c r="AK183" s="106">
        <v>0</v>
      </c>
      <c r="AL183" s="106">
        <v>0</v>
      </c>
      <c r="AM183" s="106">
        <v>0</v>
      </c>
      <c r="AN183" s="106">
        <v>0</v>
      </c>
      <c r="AO183" s="87"/>
      <c r="AP183" s="106">
        <v>0</v>
      </c>
      <c r="AQ183" s="106">
        <v>0</v>
      </c>
      <c r="AR183" s="106">
        <v>0</v>
      </c>
      <c r="AS183" s="106">
        <v>0</v>
      </c>
      <c r="AT183" s="106">
        <v>0</v>
      </c>
      <c r="AU183" s="106">
        <v>0</v>
      </c>
      <c r="AV183" s="106">
        <v>0</v>
      </c>
      <c r="AW183" s="87"/>
      <c r="AX183" s="106">
        <f t="shared" si="26"/>
        <v>0</v>
      </c>
      <c r="AY183" s="106">
        <f t="shared" si="27"/>
        <v>0</v>
      </c>
      <c r="AZ183" s="106">
        <f t="shared" si="28"/>
        <v>0</v>
      </c>
      <c r="BA183" s="106">
        <f t="shared" si="29"/>
        <v>0</v>
      </c>
      <c r="BB183" s="106">
        <f t="shared" si="30"/>
        <v>0</v>
      </c>
      <c r="BC183" s="106">
        <f t="shared" si="31"/>
        <v>0</v>
      </c>
      <c r="BD183" s="106">
        <f t="shared" si="32"/>
        <v>0</v>
      </c>
      <c r="BE183" s="106"/>
      <c r="BF183" s="107"/>
      <c r="BG183" s="107"/>
      <c r="BH183" s="107"/>
      <c r="BI183" s="107"/>
      <c r="BJ183" s="107"/>
      <c r="BK183" s="107"/>
      <c r="BL183" s="108"/>
    </row>
    <row r="184" spans="2:64" s="116" customFormat="1" ht="47.25" x14ac:dyDescent="0.5">
      <c r="B184" s="110">
        <v>2013</v>
      </c>
      <c r="C184" s="111">
        <v>8308</v>
      </c>
      <c r="D184" s="110">
        <v>9</v>
      </c>
      <c r="E184" s="110">
        <v>3000</v>
      </c>
      <c r="F184" s="110">
        <v>3500</v>
      </c>
      <c r="G184" s="110">
        <v>353</v>
      </c>
      <c r="H184" s="110"/>
      <c r="I184" s="112" t="s">
        <v>125</v>
      </c>
      <c r="J184" s="113">
        <v>8400000</v>
      </c>
      <c r="K184" s="113">
        <v>0</v>
      </c>
      <c r="L184" s="113">
        <f t="shared" si="23"/>
        <v>8400000</v>
      </c>
      <c r="M184" s="113">
        <v>0</v>
      </c>
      <c r="N184" s="113">
        <v>0</v>
      </c>
      <c r="O184" s="113">
        <f t="shared" si="22"/>
        <v>0</v>
      </c>
      <c r="P184" s="113">
        <f t="shared" si="24"/>
        <v>8400000</v>
      </c>
      <c r="Q184" s="87"/>
      <c r="R184" s="113">
        <v>8400000</v>
      </c>
      <c r="S184" s="113">
        <v>0</v>
      </c>
      <c r="T184" s="113">
        <v>8400000</v>
      </c>
      <c r="U184" s="113">
        <v>0</v>
      </c>
      <c r="V184" s="113">
        <v>0</v>
      </c>
      <c r="W184" s="113">
        <v>0</v>
      </c>
      <c r="X184" s="113">
        <v>8400000</v>
      </c>
      <c r="Y184" s="87"/>
      <c r="Z184" s="113">
        <v>0</v>
      </c>
      <c r="AA184" s="113">
        <v>0</v>
      </c>
      <c r="AB184" s="113">
        <v>0</v>
      </c>
      <c r="AC184" s="113">
        <v>0</v>
      </c>
      <c r="AD184" s="113">
        <v>0</v>
      </c>
      <c r="AE184" s="113">
        <v>0</v>
      </c>
      <c r="AF184" s="113">
        <v>0</v>
      </c>
      <c r="AG184" s="87"/>
      <c r="AH184" s="113">
        <v>0</v>
      </c>
      <c r="AI184" s="113">
        <v>0</v>
      </c>
      <c r="AJ184" s="113">
        <v>0</v>
      </c>
      <c r="AK184" s="113">
        <v>0</v>
      </c>
      <c r="AL184" s="113">
        <v>0</v>
      </c>
      <c r="AM184" s="113">
        <v>0</v>
      </c>
      <c r="AN184" s="113">
        <v>0</v>
      </c>
      <c r="AO184" s="87"/>
      <c r="AP184" s="113">
        <v>0</v>
      </c>
      <c r="AQ184" s="113">
        <v>0</v>
      </c>
      <c r="AR184" s="113">
        <v>0</v>
      </c>
      <c r="AS184" s="113">
        <v>0</v>
      </c>
      <c r="AT184" s="113">
        <v>0</v>
      </c>
      <c r="AU184" s="113">
        <v>0</v>
      </c>
      <c r="AV184" s="113">
        <v>0</v>
      </c>
      <c r="AW184" s="87"/>
      <c r="AX184" s="113">
        <f t="shared" si="26"/>
        <v>0</v>
      </c>
      <c r="AY184" s="113">
        <f t="shared" si="27"/>
        <v>0</v>
      </c>
      <c r="AZ184" s="113">
        <f t="shared" si="28"/>
        <v>0</v>
      </c>
      <c r="BA184" s="113">
        <f t="shared" si="29"/>
        <v>0</v>
      </c>
      <c r="BB184" s="113">
        <f t="shared" si="30"/>
        <v>0</v>
      </c>
      <c r="BC184" s="113">
        <f t="shared" si="31"/>
        <v>0</v>
      </c>
      <c r="BD184" s="113">
        <f t="shared" si="32"/>
        <v>0</v>
      </c>
      <c r="BE184" s="113"/>
      <c r="BF184" s="114"/>
      <c r="BG184" s="114"/>
      <c r="BH184" s="114"/>
      <c r="BI184" s="114"/>
      <c r="BJ184" s="114"/>
      <c r="BK184" s="114"/>
      <c r="BL184" s="115"/>
    </row>
    <row r="185" spans="2:64" s="95" customFormat="1" x14ac:dyDescent="0.5">
      <c r="B185" s="117">
        <v>2013</v>
      </c>
      <c r="C185" s="118">
        <v>8308</v>
      </c>
      <c r="D185" s="117">
        <v>9</v>
      </c>
      <c r="E185" s="117">
        <v>3000</v>
      </c>
      <c r="F185" s="117">
        <v>3500</v>
      </c>
      <c r="G185" s="117">
        <v>353</v>
      </c>
      <c r="H185" s="117">
        <v>35301</v>
      </c>
      <c r="I185" s="119" t="s">
        <v>82</v>
      </c>
      <c r="J185" s="87">
        <v>8400000</v>
      </c>
      <c r="K185" s="87">
        <v>0</v>
      </c>
      <c r="L185" s="87">
        <f t="shared" si="23"/>
        <v>8400000</v>
      </c>
      <c r="M185" s="87">
        <v>0</v>
      </c>
      <c r="N185" s="87">
        <v>0</v>
      </c>
      <c r="O185" s="87">
        <f t="shared" si="22"/>
        <v>0</v>
      </c>
      <c r="P185" s="87">
        <f t="shared" si="24"/>
        <v>8400000</v>
      </c>
      <c r="Q185" s="87"/>
      <c r="R185" s="87">
        <v>8400000</v>
      </c>
      <c r="S185" s="87">
        <v>0</v>
      </c>
      <c r="T185" s="87">
        <v>8400000</v>
      </c>
      <c r="U185" s="87">
        <v>0</v>
      </c>
      <c r="V185" s="87">
        <v>0</v>
      </c>
      <c r="W185" s="87">
        <v>0</v>
      </c>
      <c r="X185" s="87">
        <v>8400000</v>
      </c>
      <c r="Y185" s="87"/>
      <c r="Z185" s="87">
        <v>0</v>
      </c>
      <c r="AA185" s="87">
        <v>0</v>
      </c>
      <c r="AB185" s="87">
        <v>0</v>
      </c>
      <c r="AC185" s="87">
        <v>0</v>
      </c>
      <c r="AD185" s="87">
        <v>0</v>
      </c>
      <c r="AE185" s="87">
        <v>0</v>
      </c>
      <c r="AF185" s="87">
        <v>0</v>
      </c>
      <c r="AG185" s="87"/>
      <c r="AH185" s="87">
        <v>0</v>
      </c>
      <c r="AI185" s="87">
        <v>0</v>
      </c>
      <c r="AJ185" s="87">
        <v>0</v>
      </c>
      <c r="AK185" s="87">
        <v>0</v>
      </c>
      <c r="AL185" s="87">
        <v>0</v>
      </c>
      <c r="AM185" s="87">
        <v>0</v>
      </c>
      <c r="AN185" s="87">
        <v>0</v>
      </c>
      <c r="AO185" s="87"/>
      <c r="AP185" s="87">
        <v>0</v>
      </c>
      <c r="AQ185" s="87">
        <v>0</v>
      </c>
      <c r="AR185" s="87">
        <v>0</v>
      </c>
      <c r="AS185" s="87">
        <v>0</v>
      </c>
      <c r="AT185" s="87">
        <v>0</v>
      </c>
      <c r="AU185" s="87">
        <v>0</v>
      </c>
      <c r="AV185" s="87">
        <v>0</v>
      </c>
      <c r="AW185" s="87"/>
      <c r="AX185" s="120">
        <f t="shared" si="26"/>
        <v>0</v>
      </c>
      <c r="AY185" s="120">
        <f t="shared" si="27"/>
        <v>0</v>
      </c>
      <c r="AZ185" s="120">
        <f t="shared" si="28"/>
        <v>0</v>
      </c>
      <c r="BA185" s="120">
        <f t="shared" si="29"/>
        <v>0</v>
      </c>
      <c r="BB185" s="120">
        <f t="shared" si="30"/>
        <v>0</v>
      </c>
      <c r="BC185" s="120">
        <f t="shared" si="31"/>
        <v>0</v>
      </c>
      <c r="BD185" s="120">
        <f t="shared" si="32"/>
        <v>0</v>
      </c>
      <c r="BE185" s="120" t="s">
        <v>126</v>
      </c>
      <c r="BF185" s="87">
        <v>1</v>
      </c>
      <c r="BG185" s="87">
        <v>0</v>
      </c>
      <c r="BH185" s="87">
        <v>1</v>
      </c>
      <c r="BI185" s="87">
        <v>0</v>
      </c>
      <c r="BJ185" s="128">
        <v>0</v>
      </c>
      <c r="BK185" s="128">
        <v>0</v>
      </c>
      <c r="BL185" s="127">
        <v>9.3530099999999994</v>
      </c>
    </row>
    <row r="186" spans="2:64" s="116" customFormat="1" x14ac:dyDescent="0.5">
      <c r="B186" s="96">
        <v>2013</v>
      </c>
      <c r="C186" s="97">
        <v>8308</v>
      </c>
      <c r="D186" s="96">
        <v>9</v>
      </c>
      <c r="E186" s="96">
        <v>5000</v>
      </c>
      <c r="F186" s="96"/>
      <c r="G186" s="96"/>
      <c r="H186" s="96"/>
      <c r="I186" s="98" t="s">
        <v>108</v>
      </c>
      <c r="J186" s="99">
        <v>21829814.960000001</v>
      </c>
      <c r="K186" s="99">
        <v>0</v>
      </c>
      <c r="L186" s="99">
        <f t="shared" si="23"/>
        <v>21829814.960000001</v>
      </c>
      <c r="M186" s="99">
        <v>0</v>
      </c>
      <c r="N186" s="99">
        <v>0</v>
      </c>
      <c r="O186" s="99">
        <f t="shared" si="22"/>
        <v>0</v>
      </c>
      <c r="P186" s="99">
        <f t="shared" si="24"/>
        <v>21829814.960000001</v>
      </c>
      <c r="Q186" s="87"/>
      <c r="R186" s="99">
        <v>21829814.960000001</v>
      </c>
      <c r="S186" s="99">
        <v>0</v>
      </c>
      <c r="T186" s="99">
        <v>21829814.960000001</v>
      </c>
      <c r="U186" s="99">
        <v>0</v>
      </c>
      <c r="V186" s="99">
        <v>0</v>
      </c>
      <c r="W186" s="99">
        <v>0</v>
      </c>
      <c r="X186" s="99">
        <v>21829814.960000001</v>
      </c>
      <c r="Y186" s="87"/>
      <c r="Z186" s="99">
        <v>0</v>
      </c>
      <c r="AA186" s="99">
        <v>0</v>
      </c>
      <c r="AB186" s="99">
        <v>0</v>
      </c>
      <c r="AC186" s="99">
        <v>0</v>
      </c>
      <c r="AD186" s="99">
        <v>0</v>
      </c>
      <c r="AE186" s="99">
        <v>0</v>
      </c>
      <c r="AF186" s="99">
        <v>0</v>
      </c>
      <c r="AG186" s="87"/>
      <c r="AH186" s="99">
        <v>0</v>
      </c>
      <c r="AI186" s="99">
        <v>0</v>
      </c>
      <c r="AJ186" s="99">
        <v>0</v>
      </c>
      <c r="AK186" s="99">
        <v>0</v>
      </c>
      <c r="AL186" s="99">
        <v>0</v>
      </c>
      <c r="AM186" s="99">
        <v>0</v>
      </c>
      <c r="AN186" s="99">
        <v>0</v>
      </c>
      <c r="AO186" s="87"/>
      <c r="AP186" s="99">
        <v>0</v>
      </c>
      <c r="AQ186" s="99">
        <v>0</v>
      </c>
      <c r="AR186" s="99">
        <v>0</v>
      </c>
      <c r="AS186" s="99">
        <v>0</v>
      </c>
      <c r="AT186" s="99">
        <v>0</v>
      </c>
      <c r="AU186" s="99">
        <v>0</v>
      </c>
      <c r="AV186" s="99">
        <v>0</v>
      </c>
      <c r="AW186" s="87"/>
      <c r="AX186" s="99">
        <f t="shared" si="26"/>
        <v>0</v>
      </c>
      <c r="AY186" s="99">
        <f t="shared" si="27"/>
        <v>0</v>
      </c>
      <c r="AZ186" s="99">
        <f t="shared" si="28"/>
        <v>0</v>
      </c>
      <c r="BA186" s="99">
        <f t="shared" si="29"/>
        <v>0</v>
      </c>
      <c r="BB186" s="99">
        <f t="shared" si="30"/>
        <v>0</v>
      </c>
      <c r="BC186" s="99">
        <f t="shared" si="31"/>
        <v>0</v>
      </c>
      <c r="BD186" s="99">
        <f t="shared" si="32"/>
        <v>0</v>
      </c>
      <c r="BE186" s="99"/>
      <c r="BF186" s="100"/>
      <c r="BG186" s="100"/>
      <c r="BH186" s="100"/>
      <c r="BI186" s="100"/>
      <c r="BJ186" s="100"/>
      <c r="BK186" s="100"/>
      <c r="BL186" s="101"/>
    </row>
    <row r="187" spans="2:64" s="95" customFormat="1" x14ac:dyDescent="0.5">
      <c r="B187" s="103">
        <v>2013</v>
      </c>
      <c r="C187" s="104">
        <v>8308</v>
      </c>
      <c r="D187" s="103">
        <v>9</v>
      </c>
      <c r="E187" s="103">
        <v>5000</v>
      </c>
      <c r="F187" s="103">
        <v>5100</v>
      </c>
      <c r="G187" s="103"/>
      <c r="H187" s="103"/>
      <c r="I187" s="105" t="s">
        <v>84</v>
      </c>
      <c r="J187" s="106">
        <v>12579460.5</v>
      </c>
      <c r="K187" s="106">
        <v>0</v>
      </c>
      <c r="L187" s="106">
        <f t="shared" si="23"/>
        <v>12579460.5</v>
      </c>
      <c r="M187" s="106">
        <v>0</v>
      </c>
      <c r="N187" s="106">
        <v>0</v>
      </c>
      <c r="O187" s="106">
        <f t="shared" si="22"/>
        <v>0</v>
      </c>
      <c r="P187" s="106">
        <f t="shared" si="24"/>
        <v>12579460.5</v>
      </c>
      <c r="Q187" s="87"/>
      <c r="R187" s="106">
        <v>12579460.5</v>
      </c>
      <c r="S187" s="106">
        <v>0</v>
      </c>
      <c r="T187" s="106">
        <v>12579460.5</v>
      </c>
      <c r="U187" s="106">
        <v>0</v>
      </c>
      <c r="V187" s="106">
        <v>0</v>
      </c>
      <c r="W187" s="106">
        <v>0</v>
      </c>
      <c r="X187" s="106">
        <v>12579460.5</v>
      </c>
      <c r="Y187" s="87"/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87"/>
      <c r="AH187" s="106">
        <v>0</v>
      </c>
      <c r="AI187" s="106">
        <v>0</v>
      </c>
      <c r="AJ187" s="106">
        <v>0</v>
      </c>
      <c r="AK187" s="106">
        <v>0</v>
      </c>
      <c r="AL187" s="106">
        <v>0</v>
      </c>
      <c r="AM187" s="106">
        <v>0</v>
      </c>
      <c r="AN187" s="106">
        <v>0</v>
      </c>
      <c r="AO187" s="87"/>
      <c r="AP187" s="106">
        <v>0</v>
      </c>
      <c r="AQ187" s="106">
        <v>0</v>
      </c>
      <c r="AR187" s="106">
        <v>0</v>
      </c>
      <c r="AS187" s="106">
        <v>0</v>
      </c>
      <c r="AT187" s="106">
        <v>0</v>
      </c>
      <c r="AU187" s="106">
        <v>0</v>
      </c>
      <c r="AV187" s="106">
        <v>0</v>
      </c>
      <c r="AW187" s="87"/>
      <c r="AX187" s="106">
        <f t="shared" si="26"/>
        <v>0</v>
      </c>
      <c r="AY187" s="106">
        <f t="shared" si="27"/>
        <v>0</v>
      </c>
      <c r="AZ187" s="106">
        <f t="shared" si="28"/>
        <v>0</v>
      </c>
      <c r="BA187" s="106">
        <f t="shared" si="29"/>
        <v>0</v>
      </c>
      <c r="BB187" s="106">
        <f t="shared" si="30"/>
        <v>0</v>
      </c>
      <c r="BC187" s="106">
        <f t="shared" si="31"/>
        <v>0</v>
      </c>
      <c r="BD187" s="106">
        <f t="shared" si="32"/>
        <v>0</v>
      </c>
      <c r="BE187" s="106"/>
      <c r="BF187" s="107"/>
      <c r="BG187" s="107"/>
      <c r="BH187" s="107"/>
      <c r="BI187" s="107"/>
      <c r="BJ187" s="107"/>
      <c r="BK187" s="107"/>
      <c r="BL187" s="108"/>
    </row>
    <row r="188" spans="2:64" s="116" customFormat="1" x14ac:dyDescent="0.5">
      <c r="B188" s="110">
        <v>2013</v>
      </c>
      <c r="C188" s="111">
        <v>8308</v>
      </c>
      <c r="D188" s="110">
        <v>9</v>
      </c>
      <c r="E188" s="110">
        <v>5000</v>
      </c>
      <c r="F188" s="110">
        <v>5100</v>
      </c>
      <c r="G188" s="110">
        <v>515</v>
      </c>
      <c r="H188" s="110"/>
      <c r="I188" s="112" t="s">
        <v>87</v>
      </c>
      <c r="J188" s="113">
        <v>6582260.5</v>
      </c>
      <c r="K188" s="113">
        <v>0</v>
      </c>
      <c r="L188" s="113">
        <f t="shared" si="23"/>
        <v>6582260.5</v>
      </c>
      <c r="M188" s="113">
        <v>0</v>
      </c>
      <c r="N188" s="113">
        <v>0</v>
      </c>
      <c r="O188" s="113">
        <f t="shared" si="22"/>
        <v>0</v>
      </c>
      <c r="P188" s="113">
        <f t="shared" si="24"/>
        <v>6582260.5</v>
      </c>
      <c r="Q188" s="87"/>
      <c r="R188" s="113">
        <v>6582260.5</v>
      </c>
      <c r="S188" s="113">
        <v>0</v>
      </c>
      <c r="T188" s="113">
        <v>6582260.5</v>
      </c>
      <c r="U188" s="113">
        <v>0</v>
      </c>
      <c r="V188" s="113">
        <v>0</v>
      </c>
      <c r="W188" s="113">
        <v>0</v>
      </c>
      <c r="X188" s="113">
        <v>6582260.5</v>
      </c>
      <c r="Y188" s="87"/>
      <c r="Z188" s="113">
        <v>0</v>
      </c>
      <c r="AA188" s="113">
        <v>0</v>
      </c>
      <c r="AB188" s="113">
        <v>0</v>
      </c>
      <c r="AC188" s="113">
        <v>0</v>
      </c>
      <c r="AD188" s="113">
        <v>0</v>
      </c>
      <c r="AE188" s="113">
        <v>0</v>
      </c>
      <c r="AF188" s="113">
        <v>0</v>
      </c>
      <c r="AG188" s="87"/>
      <c r="AH188" s="113">
        <v>0</v>
      </c>
      <c r="AI188" s="113">
        <v>0</v>
      </c>
      <c r="AJ188" s="113">
        <v>0</v>
      </c>
      <c r="AK188" s="113">
        <v>0</v>
      </c>
      <c r="AL188" s="113">
        <v>0</v>
      </c>
      <c r="AM188" s="113">
        <v>0</v>
      </c>
      <c r="AN188" s="113">
        <v>0</v>
      </c>
      <c r="AO188" s="87"/>
      <c r="AP188" s="113">
        <v>0</v>
      </c>
      <c r="AQ188" s="113">
        <v>0</v>
      </c>
      <c r="AR188" s="113">
        <v>0</v>
      </c>
      <c r="AS188" s="113">
        <v>0</v>
      </c>
      <c r="AT188" s="113">
        <v>0</v>
      </c>
      <c r="AU188" s="113">
        <v>0</v>
      </c>
      <c r="AV188" s="113">
        <v>0</v>
      </c>
      <c r="AW188" s="87"/>
      <c r="AX188" s="113">
        <f t="shared" si="26"/>
        <v>0</v>
      </c>
      <c r="AY188" s="113">
        <f t="shared" si="27"/>
        <v>0</v>
      </c>
      <c r="AZ188" s="113">
        <f t="shared" si="28"/>
        <v>0</v>
      </c>
      <c r="BA188" s="113">
        <f t="shared" si="29"/>
        <v>0</v>
      </c>
      <c r="BB188" s="113">
        <f t="shared" si="30"/>
        <v>0</v>
      </c>
      <c r="BC188" s="113">
        <f t="shared" si="31"/>
        <v>0</v>
      </c>
      <c r="BD188" s="113">
        <f t="shared" si="32"/>
        <v>0</v>
      </c>
      <c r="BE188" s="113"/>
      <c r="BF188" s="114"/>
      <c r="BG188" s="114"/>
      <c r="BH188" s="114"/>
      <c r="BI188" s="114"/>
      <c r="BJ188" s="114"/>
      <c r="BK188" s="114"/>
      <c r="BL188" s="115"/>
    </row>
    <row r="189" spans="2:64" s="95" customFormat="1" x14ac:dyDescent="0.5">
      <c r="B189" s="117">
        <v>2013</v>
      </c>
      <c r="C189" s="118">
        <v>8308</v>
      </c>
      <c r="D189" s="117">
        <v>9</v>
      </c>
      <c r="E189" s="117">
        <v>5000</v>
      </c>
      <c r="F189" s="117">
        <v>5100</v>
      </c>
      <c r="G189" s="117">
        <v>515</v>
      </c>
      <c r="H189" s="117">
        <v>51501</v>
      </c>
      <c r="I189" s="119" t="s">
        <v>88</v>
      </c>
      <c r="J189" s="87">
        <v>6582260.5</v>
      </c>
      <c r="K189" s="87">
        <v>0</v>
      </c>
      <c r="L189" s="87">
        <f t="shared" si="23"/>
        <v>6582260.5</v>
      </c>
      <c r="M189" s="87">
        <v>0</v>
      </c>
      <c r="N189" s="87">
        <v>0</v>
      </c>
      <c r="O189" s="87">
        <f t="shared" si="22"/>
        <v>0</v>
      </c>
      <c r="P189" s="87">
        <f t="shared" si="24"/>
        <v>6582260.5</v>
      </c>
      <c r="Q189" s="87"/>
      <c r="R189" s="87">
        <v>6582260.5</v>
      </c>
      <c r="S189" s="87">
        <v>0</v>
      </c>
      <c r="T189" s="87">
        <v>6582260.5</v>
      </c>
      <c r="U189" s="87">
        <v>0</v>
      </c>
      <c r="V189" s="87">
        <v>0</v>
      </c>
      <c r="W189" s="87">
        <v>0</v>
      </c>
      <c r="X189" s="87">
        <v>6582260.5</v>
      </c>
      <c r="Y189" s="87"/>
      <c r="Z189" s="87">
        <v>0</v>
      </c>
      <c r="AA189" s="87">
        <v>0</v>
      </c>
      <c r="AB189" s="87">
        <v>0</v>
      </c>
      <c r="AC189" s="87">
        <v>0</v>
      </c>
      <c r="AD189" s="87">
        <v>0</v>
      </c>
      <c r="AE189" s="87">
        <v>0</v>
      </c>
      <c r="AF189" s="87">
        <v>0</v>
      </c>
      <c r="AG189" s="87"/>
      <c r="AH189" s="87">
        <v>0</v>
      </c>
      <c r="AI189" s="87">
        <v>0</v>
      </c>
      <c r="AJ189" s="87">
        <v>0</v>
      </c>
      <c r="AK189" s="87">
        <v>0</v>
      </c>
      <c r="AL189" s="87">
        <v>0</v>
      </c>
      <c r="AM189" s="87">
        <v>0</v>
      </c>
      <c r="AN189" s="87">
        <v>0</v>
      </c>
      <c r="AO189" s="87"/>
      <c r="AP189" s="87">
        <v>0</v>
      </c>
      <c r="AQ189" s="87">
        <v>0</v>
      </c>
      <c r="AR189" s="87">
        <v>0</v>
      </c>
      <c r="AS189" s="87">
        <v>0</v>
      </c>
      <c r="AT189" s="87">
        <v>0</v>
      </c>
      <c r="AU189" s="87">
        <v>0</v>
      </c>
      <c r="AV189" s="87">
        <v>0</v>
      </c>
      <c r="AW189" s="87"/>
      <c r="AX189" s="120">
        <f t="shared" si="26"/>
        <v>0</v>
      </c>
      <c r="AY189" s="120">
        <f t="shared" si="27"/>
        <v>0</v>
      </c>
      <c r="AZ189" s="120">
        <f t="shared" si="28"/>
        <v>0</v>
      </c>
      <c r="BA189" s="120">
        <f t="shared" si="29"/>
        <v>0</v>
      </c>
      <c r="BB189" s="120">
        <f t="shared" si="30"/>
        <v>0</v>
      </c>
      <c r="BC189" s="120">
        <f t="shared" si="31"/>
        <v>0</v>
      </c>
      <c r="BD189" s="120">
        <f t="shared" si="32"/>
        <v>0</v>
      </c>
      <c r="BE189" s="120" t="s">
        <v>72</v>
      </c>
      <c r="BF189" s="87">
        <v>2</v>
      </c>
      <c r="BG189" s="87">
        <v>0</v>
      </c>
      <c r="BH189" s="87">
        <v>2</v>
      </c>
      <c r="BI189" s="87">
        <v>0</v>
      </c>
      <c r="BJ189" s="128">
        <v>0</v>
      </c>
      <c r="BK189" s="128">
        <v>0</v>
      </c>
      <c r="BL189" s="127">
        <v>9.5150100000000002</v>
      </c>
    </row>
    <row r="190" spans="2:64" s="109" customFormat="1" x14ac:dyDescent="0.5">
      <c r="B190" s="110">
        <v>2013</v>
      </c>
      <c r="C190" s="163">
        <v>8308</v>
      </c>
      <c r="D190" s="110">
        <v>9</v>
      </c>
      <c r="E190" s="110">
        <v>5000</v>
      </c>
      <c r="F190" s="110">
        <v>5100</v>
      </c>
      <c r="G190" s="110">
        <v>519</v>
      </c>
      <c r="H190" s="110"/>
      <c r="I190" s="164" t="s">
        <v>116</v>
      </c>
      <c r="J190" s="165">
        <v>5997200</v>
      </c>
      <c r="K190" s="165">
        <v>0</v>
      </c>
      <c r="L190" s="165">
        <f t="shared" si="23"/>
        <v>5997200</v>
      </c>
      <c r="M190" s="165">
        <v>0</v>
      </c>
      <c r="N190" s="165">
        <v>0</v>
      </c>
      <c r="O190" s="165">
        <f t="shared" si="22"/>
        <v>0</v>
      </c>
      <c r="P190" s="165">
        <f t="shared" si="24"/>
        <v>5997200</v>
      </c>
      <c r="Q190" s="166"/>
      <c r="R190" s="165">
        <v>5997200</v>
      </c>
      <c r="S190" s="165">
        <v>0</v>
      </c>
      <c r="T190" s="165">
        <v>5997200</v>
      </c>
      <c r="U190" s="165">
        <v>0</v>
      </c>
      <c r="V190" s="165">
        <v>0</v>
      </c>
      <c r="W190" s="165">
        <v>0</v>
      </c>
      <c r="X190" s="165">
        <v>5997200</v>
      </c>
      <c r="Y190" s="166"/>
      <c r="Z190" s="165">
        <v>0</v>
      </c>
      <c r="AA190" s="165">
        <v>0</v>
      </c>
      <c r="AB190" s="165">
        <v>0</v>
      </c>
      <c r="AC190" s="165">
        <v>0</v>
      </c>
      <c r="AD190" s="165">
        <v>0</v>
      </c>
      <c r="AE190" s="165">
        <v>0</v>
      </c>
      <c r="AF190" s="165">
        <v>0</v>
      </c>
      <c r="AG190" s="166"/>
      <c r="AH190" s="165">
        <v>0</v>
      </c>
      <c r="AI190" s="165">
        <v>0</v>
      </c>
      <c r="AJ190" s="165">
        <v>0</v>
      </c>
      <c r="AK190" s="165">
        <v>0</v>
      </c>
      <c r="AL190" s="165">
        <v>0</v>
      </c>
      <c r="AM190" s="165">
        <v>0</v>
      </c>
      <c r="AN190" s="165">
        <v>0</v>
      </c>
      <c r="AO190" s="87"/>
      <c r="AP190" s="165">
        <v>0</v>
      </c>
      <c r="AQ190" s="165">
        <v>0</v>
      </c>
      <c r="AR190" s="165">
        <v>0</v>
      </c>
      <c r="AS190" s="165">
        <v>0</v>
      </c>
      <c r="AT190" s="165">
        <v>0</v>
      </c>
      <c r="AU190" s="165">
        <v>0</v>
      </c>
      <c r="AV190" s="165">
        <v>0</v>
      </c>
      <c r="AW190" s="87"/>
      <c r="AX190" s="165">
        <f t="shared" si="26"/>
        <v>0</v>
      </c>
      <c r="AY190" s="165">
        <f t="shared" si="27"/>
        <v>0</v>
      </c>
      <c r="AZ190" s="165">
        <f t="shared" si="28"/>
        <v>0</v>
      </c>
      <c r="BA190" s="165">
        <f t="shared" si="29"/>
        <v>0</v>
      </c>
      <c r="BB190" s="165">
        <f t="shared" si="30"/>
        <v>0</v>
      </c>
      <c r="BC190" s="165">
        <f t="shared" si="31"/>
        <v>0</v>
      </c>
      <c r="BD190" s="165">
        <f t="shared" si="32"/>
        <v>0</v>
      </c>
      <c r="BE190" s="165"/>
      <c r="BF190" s="167"/>
      <c r="BG190" s="167"/>
      <c r="BH190" s="167"/>
      <c r="BI190" s="167"/>
      <c r="BJ190" s="167"/>
      <c r="BK190" s="167"/>
      <c r="BL190" s="168"/>
    </row>
    <row r="191" spans="2:64" s="116" customFormat="1" x14ac:dyDescent="0.5">
      <c r="B191" s="117">
        <v>2013</v>
      </c>
      <c r="C191" s="118">
        <v>8308</v>
      </c>
      <c r="D191" s="117">
        <v>9</v>
      </c>
      <c r="E191" s="117">
        <v>5000</v>
      </c>
      <c r="F191" s="117">
        <v>5100</v>
      </c>
      <c r="G191" s="117">
        <v>519</v>
      </c>
      <c r="H191" s="117">
        <v>51901</v>
      </c>
      <c r="I191" s="119" t="s">
        <v>117</v>
      </c>
      <c r="J191" s="87">
        <v>5997200</v>
      </c>
      <c r="K191" s="87">
        <v>0</v>
      </c>
      <c r="L191" s="87">
        <f t="shared" si="23"/>
        <v>5997200</v>
      </c>
      <c r="M191" s="87">
        <v>0</v>
      </c>
      <c r="N191" s="87">
        <v>0</v>
      </c>
      <c r="O191" s="87">
        <f t="shared" si="22"/>
        <v>0</v>
      </c>
      <c r="P191" s="87">
        <f t="shared" si="24"/>
        <v>5997200</v>
      </c>
      <c r="Q191" s="87"/>
      <c r="R191" s="87">
        <v>5997200</v>
      </c>
      <c r="S191" s="87">
        <v>0</v>
      </c>
      <c r="T191" s="87">
        <v>5997200</v>
      </c>
      <c r="U191" s="87">
        <v>0</v>
      </c>
      <c r="V191" s="87">
        <v>0</v>
      </c>
      <c r="W191" s="87">
        <v>0</v>
      </c>
      <c r="X191" s="87">
        <v>5997200</v>
      </c>
      <c r="Y191" s="87"/>
      <c r="Z191" s="87">
        <v>0</v>
      </c>
      <c r="AA191" s="87">
        <v>0</v>
      </c>
      <c r="AB191" s="87">
        <v>0</v>
      </c>
      <c r="AC191" s="87">
        <v>0</v>
      </c>
      <c r="AD191" s="87">
        <v>0</v>
      </c>
      <c r="AE191" s="87">
        <v>0</v>
      </c>
      <c r="AF191" s="87">
        <v>0</v>
      </c>
      <c r="AG191" s="87"/>
      <c r="AH191" s="87">
        <v>0</v>
      </c>
      <c r="AI191" s="87">
        <v>0</v>
      </c>
      <c r="AJ191" s="87">
        <v>0</v>
      </c>
      <c r="AK191" s="87">
        <v>0</v>
      </c>
      <c r="AL191" s="87">
        <v>0</v>
      </c>
      <c r="AM191" s="87">
        <v>0</v>
      </c>
      <c r="AN191" s="87">
        <v>0</v>
      </c>
      <c r="AO191" s="87"/>
      <c r="AP191" s="87">
        <v>0</v>
      </c>
      <c r="AQ191" s="87">
        <v>0</v>
      </c>
      <c r="AR191" s="87">
        <v>0</v>
      </c>
      <c r="AS191" s="87">
        <v>0</v>
      </c>
      <c r="AT191" s="87">
        <v>0</v>
      </c>
      <c r="AU191" s="87">
        <v>0</v>
      </c>
      <c r="AV191" s="87">
        <v>0</v>
      </c>
      <c r="AW191" s="87"/>
      <c r="AX191" s="120">
        <f t="shared" si="26"/>
        <v>0</v>
      </c>
      <c r="AY191" s="120">
        <f t="shared" si="27"/>
        <v>0</v>
      </c>
      <c r="AZ191" s="120">
        <f t="shared" si="28"/>
        <v>0</v>
      </c>
      <c r="BA191" s="120">
        <f t="shared" si="29"/>
        <v>0</v>
      </c>
      <c r="BB191" s="120">
        <f t="shared" si="30"/>
        <v>0</v>
      </c>
      <c r="BC191" s="120">
        <f t="shared" si="31"/>
        <v>0</v>
      </c>
      <c r="BD191" s="120">
        <f t="shared" si="32"/>
        <v>0</v>
      </c>
      <c r="BE191" s="120" t="s">
        <v>72</v>
      </c>
      <c r="BF191" s="87">
        <v>157</v>
      </c>
      <c r="BG191" s="87">
        <v>0</v>
      </c>
      <c r="BH191" s="87">
        <v>157</v>
      </c>
      <c r="BI191" s="87">
        <v>0</v>
      </c>
      <c r="BJ191" s="128">
        <v>0</v>
      </c>
      <c r="BK191" s="128">
        <v>0</v>
      </c>
      <c r="BL191" s="127">
        <v>9.5190099999999997</v>
      </c>
    </row>
    <row r="192" spans="2:64" s="116" customFormat="1" x14ac:dyDescent="0.5">
      <c r="B192" s="103">
        <v>2013</v>
      </c>
      <c r="C192" s="104">
        <v>8308</v>
      </c>
      <c r="D192" s="103">
        <v>9</v>
      </c>
      <c r="E192" s="103">
        <v>5000</v>
      </c>
      <c r="F192" s="103">
        <v>5600</v>
      </c>
      <c r="G192" s="103"/>
      <c r="H192" s="103"/>
      <c r="I192" s="105" t="s">
        <v>127</v>
      </c>
      <c r="J192" s="106">
        <v>9250354.4600000009</v>
      </c>
      <c r="K192" s="106">
        <v>0</v>
      </c>
      <c r="L192" s="106">
        <f t="shared" si="23"/>
        <v>9250354.4600000009</v>
      </c>
      <c r="M192" s="106">
        <v>0</v>
      </c>
      <c r="N192" s="106">
        <v>0</v>
      </c>
      <c r="O192" s="106">
        <f t="shared" ref="O192:O255" si="36">M192+N192</f>
        <v>0</v>
      </c>
      <c r="P192" s="106">
        <f t="shared" si="24"/>
        <v>9250354.4600000009</v>
      </c>
      <c r="Q192" s="87"/>
      <c r="R192" s="106">
        <v>9250354.4600000009</v>
      </c>
      <c r="S192" s="106">
        <v>0</v>
      </c>
      <c r="T192" s="106">
        <v>9250354.4600000009</v>
      </c>
      <c r="U192" s="106">
        <v>0</v>
      </c>
      <c r="V192" s="106">
        <v>0</v>
      </c>
      <c r="W192" s="106">
        <v>0</v>
      </c>
      <c r="X192" s="106">
        <v>9250354.4600000009</v>
      </c>
      <c r="Y192" s="87"/>
      <c r="Z192" s="106">
        <v>0</v>
      </c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06">
        <v>0</v>
      </c>
      <c r="AG192" s="87"/>
      <c r="AH192" s="106">
        <v>0</v>
      </c>
      <c r="AI192" s="106">
        <v>0</v>
      </c>
      <c r="AJ192" s="106">
        <v>0</v>
      </c>
      <c r="AK192" s="106">
        <v>0</v>
      </c>
      <c r="AL192" s="106">
        <v>0</v>
      </c>
      <c r="AM192" s="106">
        <v>0</v>
      </c>
      <c r="AN192" s="106">
        <v>0</v>
      </c>
      <c r="AO192" s="87"/>
      <c r="AP192" s="106">
        <v>0</v>
      </c>
      <c r="AQ192" s="106">
        <v>0</v>
      </c>
      <c r="AR192" s="106">
        <v>0</v>
      </c>
      <c r="AS192" s="106">
        <v>0</v>
      </c>
      <c r="AT192" s="106">
        <v>0</v>
      </c>
      <c r="AU192" s="106">
        <v>0</v>
      </c>
      <c r="AV192" s="106">
        <v>0</v>
      </c>
      <c r="AW192" s="87"/>
      <c r="AX192" s="106">
        <f t="shared" si="26"/>
        <v>0</v>
      </c>
      <c r="AY192" s="106">
        <f t="shared" si="27"/>
        <v>0</v>
      </c>
      <c r="AZ192" s="106">
        <f t="shared" si="28"/>
        <v>0</v>
      </c>
      <c r="BA192" s="106">
        <f t="shared" si="29"/>
        <v>0</v>
      </c>
      <c r="BB192" s="106">
        <f t="shared" si="30"/>
        <v>0</v>
      </c>
      <c r="BC192" s="106">
        <f t="shared" si="31"/>
        <v>0</v>
      </c>
      <c r="BD192" s="106">
        <f t="shared" si="32"/>
        <v>0</v>
      </c>
      <c r="BE192" s="106"/>
      <c r="BF192" s="107"/>
      <c r="BG192" s="107"/>
      <c r="BH192" s="107"/>
      <c r="BI192" s="107"/>
      <c r="BJ192" s="107"/>
      <c r="BK192" s="107"/>
      <c r="BL192" s="108"/>
    </row>
    <row r="193" spans="2:64" s="95" customFormat="1" x14ac:dyDescent="0.5">
      <c r="B193" s="110">
        <v>2013</v>
      </c>
      <c r="C193" s="163">
        <v>8308</v>
      </c>
      <c r="D193" s="110">
        <v>9</v>
      </c>
      <c r="E193" s="110">
        <v>5000</v>
      </c>
      <c r="F193" s="110">
        <v>5600</v>
      </c>
      <c r="G193" s="110">
        <v>562</v>
      </c>
      <c r="H193" s="110"/>
      <c r="I193" s="112" t="s">
        <v>128</v>
      </c>
      <c r="J193" s="113">
        <v>1000000</v>
      </c>
      <c r="K193" s="113">
        <v>0</v>
      </c>
      <c r="L193" s="113">
        <f t="shared" ref="L193:L256" si="37">J193+K193</f>
        <v>1000000</v>
      </c>
      <c r="M193" s="113">
        <v>0</v>
      </c>
      <c r="N193" s="113">
        <v>0</v>
      </c>
      <c r="O193" s="113">
        <f t="shared" si="36"/>
        <v>0</v>
      </c>
      <c r="P193" s="113">
        <f t="shared" ref="P193:P256" si="38">L193+O193</f>
        <v>1000000</v>
      </c>
      <c r="Q193" s="87"/>
      <c r="R193" s="113">
        <v>1000000</v>
      </c>
      <c r="S193" s="113">
        <v>0</v>
      </c>
      <c r="T193" s="113">
        <v>1000000</v>
      </c>
      <c r="U193" s="113">
        <v>0</v>
      </c>
      <c r="V193" s="113">
        <v>0</v>
      </c>
      <c r="W193" s="113">
        <v>0</v>
      </c>
      <c r="X193" s="113">
        <v>1000000</v>
      </c>
      <c r="Y193" s="87"/>
      <c r="Z193" s="113">
        <v>0</v>
      </c>
      <c r="AA193" s="113">
        <v>0</v>
      </c>
      <c r="AB193" s="113">
        <v>0</v>
      </c>
      <c r="AC193" s="113">
        <v>0</v>
      </c>
      <c r="AD193" s="113">
        <v>0</v>
      </c>
      <c r="AE193" s="113">
        <v>0</v>
      </c>
      <c r="AF193" s="113">
        <v>0</v>
      </c>
      <c r="AG193" s="87"/>
      <c r="AH193" s="113">
        <v>0</v>
      </c>
      <c r="AI193" s="113">
        <v>0</v>
      </c>
      <c r="AJ193" s="113">
        <v>0</v>
      </c>
      <c r="AK193" s="113">
        <v>0</v>
      </c>
      <c r="AL193" s="113">
        <v>0</v>
      </c>
      <c r="AM193" s="113">
        <v>0</v>
      </c>
      <c r="AN193" s="113">
        <v>0</v>
      </c>
      <c r="AO193" s="87"/>
      <c r="AP193" s="113">
        <v>0</v>
      </c>
      <c r="AQ193" s="113">
        <v>0</v>
      </c>
      <c r="AR193" s="113">
        <v>0</v>
      </c>
      <c r="AS193" s="113">
        <v>0</v>
      </c>
      <c r="AT193" s="113">
        <v>0</v>
      </c>
      <c r="AU193" s="113">
        <v>0</v>
      </c>
      <c r="AV193" s="113">
        <v>0</v>
      </c>
      <c r="AW193" s="87"/>
      <c r="AX193" s="113">
        <f t="shared" si="26"/>
        <v>0</v>
      </c>
      <c r="AY193" s="113">
        <f t="shared" si="27"/>
        <v>0</v>
      </c>
      <c r="AZ193" s="113">
        <f t="shared" si="28"/>
        <v>0</v>
      </c>
      <c r="BA193" s="113">
        <f t="shared" si="29"/>
        <v>0</v>
      </c>
      <c r="BB193" s="113">
        <f t="shared" si="30"/>
        <v>0</v>
      </c>
      <c r="BC193" s="113">
        <f t="shared" si="31"/>
        <v>0</v>
      </c>
      <c r="BD193" s="113">
        <f t="shared" si="32"/>
        <v>0</v>
      </c>
      <c r="BE193" s="113"/>
      <c r="BF193" s="114"/>
      <c r="BG193" s="114"/>
      <c r="BH193" s="114"/>
      <c r="BI193" s="114"/>
      <c r="BJ193" s="114"/>
      <c r="BK193" s="114"/>
      <c r="BL193" s="115"/>
    </row>
    <row r="194" spans="2:64" s="116" customFormat="1" x14ac:dyDescent="0.5">
      <c r="B194" s="117">
        <v>2013</v>
      </c>
      <c r="C194" s="169">
        <v>8308</v>
      </c>
      <c r="D194" s="117">
        <v>9</v>
      </c>
      <c r="E194" s="117">
        <v>5000</v>
      </c>
      <c r="F194" s="117">
        <v>5600</v>
      </c>
      <c r="G194" s="117">
        <v>562</v>
      </c>
      <c r="H194" s="117">
        <v>56201</v>
      </c>
      <c r="I194" s="119" t="s">
        <v>128</v>
      </c>
      <c r="J194" s="87">
        <v>1000000</v>
      </c>
      <c r="K194" s="87">
        <v>0</v>
      </c>
      <c r="L194" s="87">
        <f t="shared" si="37"/>
        <v>1000000</v>
      </c>
      <c r="M194" s="87">
        <v>0</v>
      </c>
      <c r="N194" s="87">
        <v>0</v>
      </c>
      <c r="O194" s="87">
        <f t="shared" si="36"/>
        <v>0</v>
      </c>
      <c r="P194" s="87">
        <f t="shared" si="38"/>
        <v>1000000</v>
      </c>
      <c r="Q194" s="87"/>
      <c r="R194" s="87">
        <v>1000000</v>
      </c>
      <c r="S194" s="87">
        <v>0</v>
      </c>
      <c r="T194" s="87">
        <v>1000000</v>
      </c>
      <c r="U194" s="87">
        <v>0</v>
      </c>
      <c r="V194" s="87">
        <v>0</v>
      </c>
      <c r="W194" s="87">
        <v>0</v>
      </c>
      <c r="X194" s="87">
        <v>1000000</v>
      </c>
      <c r="Y194" s="87"/>
      <c r="Z194" s="87">
        <v>0</v>
      </c>
      <c r="AA194" s="87">
        <v>0</v>
      </c>
      <c r="AB194" s="87">
        <v>0</v>
      </c>
      <c r="AC194" s="87">
        <v>0</v>
      </c>
      <c r="AD194" s="87">
        <v>0</v>
      </c>
      <c r="AE194" s="87">
        <v>0</v>
      </c>
      <c r="AF194" s="87">
        <v>0</v>
      </c>
      <c r="AG194" s="87"/>
      <c r="AH194" s="87">
        <v>0</v>
      </c>
      <c r="AI194" s="87">
        <v>0</v>
      </c>
      <c r="AJ194" s="87">
        <v>0</v>
      </c>
      <c r="AK194" s="87">
        <v>0</v>
      </c>
      <c r="AL194" s="87">
        <v>0</v>
      </c>
      <c r="AM194" s="87">
        <v>0</v>
      </c>
      <c r="AN194" s="87">
        <v>0</v>
      </c>
      <c r="AO194" s="87"/>
      <c r="AP194" s="87">
        <v>0</v>
      </c>
      <c r="AQ194" s="87">
        <v>0</v>
      </c>
      <c r="AR194" s="87">
        <v>0</v>
      </c>
      <c r="AS194" s="87">
        <v>0</v>
      </c>
      <c r="AT194" s="87">
        <v>0</v>
      </c>
      <c r="AU194" s="87">
        <v>0</v>
      </c>
      <c r="AV194" s="87">
        <v>0</v>
      </c>
      <c r="AW194" s="87"/>
      <c r="AX194" s="120">
        <f t="shared" si="26"/>
        <v>0</v>
      </c>
      <c r="AY194" s="120">
        <f t="shared" si="27"/>
        <v>0</v>
      </c>
      <c r="AZ194" s="120">
        <f t="shared" si="28"/>
        <v>0</v>
      </c>
      <c r="BA194" s="120">
        <f t="shared" si="29"/>
        <v>0</v>
      </c>
      <c r="BB194" s="120">
        <f t="shared" si="30"/>
        <v>0</v>
      </c>
      <c r="BC194" s="120">
        <f t="shared" si="31"/>
        <v>0</v>
      </c>
      <c r="BD194" s="120">
        <f t="shared" si="32"/>
        <v>0</v>
      </c>
      <c r="BE194" s="120" t="s">
        <v>72</v>
      </c>
      <c r="BF194" s="87">
        <v>5</v>
      </c>
      <c r="BG194" s="87">
        <v>0</v>
      </c>
      <c r="BH194" s="87">
        <v>5</v>
      </c>
      <c r="BI194" s="87">
        <v>0</v>
      </c>
      <c r="BJ194" s="128">
        <v>0</v>
      </c>
      <c r="BK194" s="128">
        <v>0</v>
      </c>
      <c r="BL194" s="127">
        <v>9.5620100000000008</v>
      </c>
    </row>
    <row r="195" spans="2:64" s="95" customFormat="1" x14ac:dyDescent="0.5">
      <c r="B195" s="110">
        <v>2013</v>
      </c>
      <c r="C195" s="111">
        <v>8308</v>
      </c>
      <c r="D195" s="110">
        <v>9</v>
      </c>
      <c r="E195" s="110">
        <v>5000</v>
      </c>
      <c r="F195" s="110">
        <v>5600</v>
      </c>
      <c r="G195" s="110">
        <v>569</v>
      </c>
      <c r="H195" s="110"/>
      <c r="I195" s="112" t="s">
        <v>129</v>
      </c>
      <c r="J195" s="113">
        <v>8250354.46</v>
      </c>
      <c r="K195" s="113">
        <v>0</v>
      </c>
      <c r="L195" s="113">
        <f t="shared" si="37"/>
        <v>8250354.46</v>
      </c>
      <c r="M195" s="113">
        <v>0</v>
      </c>
      <c r="N195" s="113">
        <v>0</v>
      </c>
      <c r="O195" s="113">
        <f t="shared" si="36"/>
        <v>0</v>
      </c>
      <c r="P195" s="113">
        <f t="shared" si="38"/>
        <v>8250354.46</v>
      </c>
      <c r="Q195" s="87"/>
      <c r="R195" s="113">
        <v>8250354.46</v>
      </c>
      <c r="S195" s="113">
        <v>0</v>
      </c>
      <c r="T195" s="113">
        <v>8250354.46</v>
      </c>
      <c r="U195" s="113">
        <v>0</v>
      </c>
      <c r="V195" s="113">
        <v>0</v>
      </c>
      <c r="W195" s="113">
        <v>0</v>
      </c>
      <c r="X195" s="113">
        <v>8250354.46</v>
      </c>
      <c r="Y195" s="87"/>
      <c r="Z195" s="113">
        <v>0</v>
      </c>
      <c r="AA195" s="113">
        <v>0</v>
      </c>
      <c r="AB195" s="113">
        <v>0</v>
      </c>
      <c r="AC195" s="113">
        <v>0</v>
      </c>
      <c r="AD195" s="113">
        <v>0</v>
      </c>
      <c r="AE195" s="113">
        <v>0</v>
      </c>
      <c r="AF195" s="113">
        <v>0</v>
      </c>
      <c r="AG195" s="87"/>
      <c r="AH195" s="113">
        <v>0</v>
      </c>
      <c r="AI195" s="113">
        <v>0</v>
      </c>
      <c r="AJ195" s="113">
        <v>0</v>
      </c>
      <c r="AK195" s="113">
        <v>0</v>
      </c>
      <c r="AL195" s="113">
        <v>0</v>
      </c>
      <c r="AM195" s="113">
        <v>0</v>
      </c>
      <c r="AN195" s="113">
        <v>0</v>
      </c>
      <c r="AO195" s="87"/>
      <c r="AP195" s="113">
        <v>0</v>
      </c>
      <c r="AQ195" s="113">
        <v>0</v>
      </c>
      <c r="AR195" s="113">
        <v>0</v>
      </c>
      <c r="AS195" s="113">
        <v>0</v>
      </c>
      <c r="AT195" s="113">
        <v>0</v>
      </c>
      <c r="AU195" s="113">
        <v>0</v>
      </c>
      <c r="AV195" s="113">
        <v>0</v>
      </c>
      <c r="AW195" s="87"/>
      <c r="AX195" s="113">
        <f t="shared" si="26"/>
        <v>0</v>
      </c>
      <c r="AY195" s="113">
        <f t="shared" si="27"/>
        <v>0</v>
      </c>
      <c r="AZ195" s="113">
        <f t="shared" si="28"/>
        <v>0</v>
      </c>
      <c r="BA195" s="113">
        <f t="shared" si="29"/>
        <v>0</v>
      </c>
      <c r="BB195" s="113">
        <f t="shared" si="30"/>
        <v>0</v>
      </c>
      <c r="BC195" s="113">
        <f t="shared" si="31"/>
        <v>0</v>
      </c>
      <c r="BD195" s="113">
        <f t="shared" si="32"/>
        <v>0</v>
      </c>
      <c r="BE195" s="113"/>
      <c r="BF195" s="114"/>
      <c r="BG195" s="114"/>
      <c r="BH195" s="114"/>
      <c r="BI195" s="114"/>
      <c r="BJ195" s="114"/>
      <c r="BK195" s="114"/>
      <c r="BL195" s="115"/>
    </row>
    <row r="196" spans="2:64" s="109" customFormat="1" x14ac:dyDescent="0.5">
      <c r="B196" s="117">
        <v>2013</v>
      </c>
      <c r="C196" s="118">
        <v>8308</v>
      </c>
      <c r="D196" s="117">
        <v>9</v>
      </c>
      <c r="E196" s="117">
        <v>5000</v>
      </c>
      <c r="F196" s="117">
        <v>5600</v>
      </c>
      <c r="G196" s="117">
        <v>569</v>
      </c>
      <c r="H196" s="117">
        <v>56902</v>
      </c>
      <c r="I196" s="119" t="s">
        <v>130</v>
      </c>
      <c r="J196" s="87">
        <v>8250354.46</v>
      </c>
      <c r="K196" s="87">
        <v>0</v>
      </c>
      <c r="L196" s="87">
        <f t="shared" si="37"/>
        <v>8250354.46</v>
      </c>
      <c r="M196" s="87">
        <v>0</v>
      </c>
      <c r="N196" s="87">
        <v>0</v>
      </c>
      <c r="O196" s="87">
        <f t="shared" si="36"/>
        <v>0</v>
      </c>
      <c r="P196" s="87">
        <f t="shared" si="38"/>
        <v>8250354.46</v>
      </c>
      <c r="Q196" s="87"/>
      <c r="R196" s="87">
        <v>8250354.46</v>
      </c>
      <c r="S196" s="87">
        <v>0</v>
      </c>
      <c r="T196" s="87">
        <v>8250354.46</v>
      </c>
      <c r="U196" s="87">
        <v>0</v>
      </c>
      <c r="V196" s="87">
        <v>0</v>
      </c>
      <c r="W196" s="87">
        <v>0</v>
      </c>
      <c r="X196" s="87">
        <v>8250354.46</v>
      </c>
      <c r="Y196" s="87"/>
      <c r="Z196" s="87">
        <v>0</v>
      </c>
      <c r="AA196" s="87">
        <v>0</v>
      </c>
      <c r="AB196" s="87">
        <v>0</v>
      </c>
      <c r="AC196" s="87">
        <v>0</v>
      </c>
      <c r="AD196" s="87">
        <v>0</v>
      </c>
      <c r="AE196" s="87">
        <v>0</v>
      </c>
      <c r="AF196" s="87">
        <v>0</v>
      </c>
      <c r="AG196" s="87"/>
      <c r="AH196" s="87">
        <v>0</v>
      </c>
      <c r="AI196" s="87">
        <v>0</v>
      </c>
      <c r="AJ196" s="87">
        <v>0</v>
      </c>
      <c r="AK196" s="87">
        <v>0</v>
      </c>
      <c r="AL196" s="87">
        <v>0</v>
      </c>
      <c r="AM196" s="87">
        <v>0</v>
      </c>
      <c r="AN196" s="87">
        <v>0</v>
      </c>
      <c r="AO196" s="87"/>
      <c r="AP196" s="87">
        <v>0</v>
      </c>
      <c r="AQ196" s="87">
        <v>0</v>
      </c>
      <c r="AR196" s="87">
        <v>0</v>
      </c>
      <c r="AS196" s="87">
        <v>0</v>
      </c>
      <c r="AT196" s="87">
        <v>0</v>
      </c>
      <c r="AU196" s="87">
        <v>0</v>
      </c>
      <c r="AV196" s="87">
        <v>0</v>
      </c>
      <c r="AW196" s="87"/>
      <c r="AX196" s="120">
        <f t="shared" si="26"/>
        <v>0</v>
      </c>
      <c r="AY196" s="120">
        <f t="shared" si="27"/>
        <v>0</v>
      </c>
      <c r="AZ196" s="120">
        <f t="shared" si="28"/>
        <v>0</v>
      </c>
      <c r="BA196" s="120">
        <f t="shared" si="29"/>
        <v>0</v>
      </c>
      <c r="BB196" s="120">
        <f t="shared" si="30"/>
        <v>0</v>
      </c>
      <c r="BC196" s="120">
        <f t="shared" si="31"/>
        <v>0</v>
      </c>
      <c r="BD196" s="120">
        <f t="shared" si="32"/>
        <v>0</v>
      </c>
      <c r="BE196" s="120" t="s">
        <v>72</v>
      </c>
      <c r="BF196" s="87">
        <v>1</v>
      </c>
      <c r="BG196" s="87">
        <v>0</v>
      </c>
      <c r="BH196" s="87">
        <v>1</v>
      </c>
      <c r="BI196" s="87">
        <v>0</v>
      </c>
      <c r="BJ196" s="128">
        <v>0</v>
      </c>
      <c r="BK196" s="128">
        <v>0</v>
      </c>
      <c r="BL196" s="127">
        <v>9.5690200000000001</v>
      </c>
    </row>
    <row r="197" spans="2:64" s="116" customFormat="1" x14ac:dyDescent="0.5">
      <c r="B197" s="96">
        <v>2013</v>
      </c>
      <c r="C197" s="97">
        <v>8308</v>
      </c>
      <c r="D197" s="96">
        <v>9</v>
      </c>
      <c r="E197" s="96">
        <v>6000</v>
      </c>
      <c r="F197" s="96"/>
      <c r="G197" s="96"/>
      <c r="H197" s="96"/>
      <c r="I197" s="98" t="s">
        <v>96</v>
      </c>
      <c r="J197" s="99">
        <v>5226417.83</v>
      </c>
      <c r="K197" s="99">
        <v>0</v>
      </c>
      <c r="L197" s="99">
        <f t="shared" si="37"/>
        <v>5226417.83</v>
      </c>
      <c r="M197" s="99">
        <v>0</v>
      </c>
      <c r="N197" s="99">
        <v>0</v>
      </c>
      <c r="O197" s="99">
        <f t="shared" si="36"/>
        <v>0</v>
      </c>
      <c r="P197" s="99">
        <f t="shared" si="38"/>
        <v>5226417.83</v>
      </c>
      <c r="Q197" s="87"/>
      <c r="R197" s="99">
        <v>5205725.59</v>
      </c>
      <c r="S197" s="99">
        <v>0</v>
      </c>
      <c r="T197" s="99">
        <v>5205725.59</v>
      </c>
      <c r="U197" s="99">
        <v>0</v>
      </c>
      <c r="V197" s="99">
        <v>0</v>
      </c>
      <c r="W197" s="99">
        <v>0</v>
      </c>
      <c r="X197" s="99">
        <v>5205725.59</v>
      </c>
      <c r="Y197" s="87"/>
      <c r="Z197" s="99">
        <v>0</v>
      </c>
      <c r="AA197" s="99">
        <v>0</v>
      </c>
      <c r="AB197" s="99">
        <v>0</v>
      </c>
      <c r="AC197" s="99">
        <v>0</v>
      </c>
      <c r="AD197" s="99">
        <v>0</v>
      </c>
      <c r="AE197" s="99">
        <v>0</v>
      </c>
      <c r="AF197" s="99">
        <v>0</v>
      </c>
      <c r="AG197" s="87"/>
      <c r="AH197" s="99">
        <v>0</v>
      </c>
      <c r="AI197" s="99">
        <v>0</v>
      </c>
      <c r="AJ197" s="99">
        <v>0</v>
      </c>
      <c r="AK197" s="99">
        <v>0</v>
      </c>
      <c r="AL197" s="99">
        <v>0</v>
      </c>
      <c r="AM197" s="99">
        <v>0</v>
      </c>
      <c r="AN197" s="99">
        <v>0</v>
      </c>
      <c r="AO197" s="87"/>
      <c r="AP197" s="99">
        <v>0</v>
      </c>
      <c r="AQ197" s="99">
        <v>0</v>
      </c>
      <c r="AR197" s="99">
        <v>0</v>
      </c>
      <c r="AS197" s="99">
        <v>0</v>
      </c>
      <c r="AT197" s="99">
        <v>0</v>
      </c>
      <c r="AU197" s="99">
        <v>0</v>
      </c>
      <c r="AV197" s="99">
        <v>0</v>
      </c>
      <c r="AW197" s="87"/>
      <c r="AX197" s="99">
        <f t="shared" ref="AX197:AX260" si="39">J197-R197-Z197-AH197-AP197</f>
        <v>20692.240000000224</v>
      </c>
      <c r="AY197" s="99">
        <f t="shared" ref="AY197:AY260" si="40">K197-S197-AA197-AI197-AQ197</f>
        <v>0</v>
      </c>
      <c r="AZ197" s="99">
        <f t="shared" ref="AZ197:AZ260" si="41">AX197+AY197</f>
        <v>20692.240000000224</v>
      </c>
      <c r="BA197" s="99">
        <f t="shared" ref="BA197:BA260" si="42">M197-U197-AC197-AK197-AS197</f>
        <v>0</v>
      </c>
      <c r="BB197" s="99">
        <f t="shared" ref="BB197:BB260" si="43">N197-V197-AD197-AL197-AT197</f>
        <v>0</v>
      </c>
      <c r="BC197" s="99">
        <f t="shared" ref="BC197:BC260" si="44">BA197+BB197</f>
        <v>0</v>
      </c>
      <c r="BD197" s="99">
        <f t="shared" ref="BD197:BD260" si="45">AZ197+BC197</f>
        <v>20692.240000000224</v>
      </c>
      <c r="BE197" s="99"/>
      <c r="BF197" s="100"/>
      <c r="BG197" s="100"/>
      <c r="BH197" s="100"/>
      <c r="BI197" s="100"/>
      <c r="BJ197" s="100"/>
      <c r="BK197" s="100"/>
      <c r="BL197" s="101"/>
    </row>
    <row r="198" spans="2:64" s="95" customFormat="1" x14ac:dyDescent="0.5">
      <c r="B198" s="103">
        <v>2013</v>
      </c>
      <c r="C198" s="104">
        <v>8308</v>
      </c>
      <c r="D198" s="103">
        <v>9</v>
      </c>
      <c r="E198" s="103">
        <v>6000</v>
      </c>
      <c r="F198" s="103">
        <v>6200</v>
      </c>
      <c r="G198" s="103"/>
      <c r="H198" s="103"/>
      <c r="I198" s="105" t="s">
        <v>97</v>
      </c>
      <c r="J198" s="106">
        <v>5226417.83</v>
      </c>
      <c r="K198" s="106">
        <v>0</v>
      </c>
      <c r="L198" s="106">
        <f t="shared" si="37"/>
        <v>5226417.83</v>
      </c>
      <c r="M198" s="106">
        <v>0</v>
      </c>
      <c r="N198" s="106">
        <v>0</v>
      </c>
      <c r="O198" s="106">
        <f t="shared" si="36"/>
        <v>0</v>
      </c>
      <c r="P198" s="106">
        <f t="shared" si="38"/>
        <v>5226417.83</v>
      </c>
      <c r="Q198" s="87"/>
      <c r="R198" s="106">
        <v>5205725.59</v>
      </c>
      <c r="S198" s="106">
        <v>0</v>
      </c>
      <c r="T198" s="106">
        <v>5205725.59</v>
      </c>
      <c r="U198" s="106">
        <v>0</v>
      </c>
      <c r="V198" s="106">
        <v>0</v>
      </c>
      <c r="W198" s="106">
        <v>0</v>
      </c>
      <c r="X198" s="106">
        <v>5205725.59</v>
      </c>
      <c r="Y198" s="87"/>
      <c r="Z198" s="106">
        <v>0</v>
      </c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06">
        <v>0</v>
      </c>
      <c r="AG198" s="87"/>
      <c r="AH198" s="106">
        <v>0</v>
      </c>
      <c r="AI198" s="106">
        <v>0</v>
      </c>
      <c r="AJ198" s="106">
        <v>0</v>
      </c>
      <c r="AK198" s="106">
        <v>0</v>
      </c>
      <c r="AL198" s="106">
        <v>0</v>
      </c>
      <c r="AM198" s="106">
        <v>0</v>
      </c>
      <c r="AN198" s="106">
        <v>0</v>
      </c>
      <c r="AO198" s="87"/>
      <c r="AP198" s="106">
        <v>0</v>
      </c>
      <c r="AQ198" s="106">
        <v>0</v>
      </c>
      <c r="AR198" s="106">
        <v>0</v>
      </c>
      <c r="AS198" s="106">
        <v>0</v>
      </c>
      <c r="AT198" s="106">
        <v>0</v>
      </c>
      <c r="AU198" s="106">
        <v>0</v>
      </c>
      <c r="AV198" s="106">
        <v>0</v>
      </c>
      <c r="AW198" s="87"/>
      <c r="AX198" s="106">
        <f t="shared" si="39"/>
        <v>20692.240000000224</v>
      </c>
      <c r="AY198" s="106">
        <f t="shared" si="40"/>
        <v>0</v>
      </c>
      <c r="AZ198" s="106">
        <f t="shared" si="41"/>
        <v>20692.240000000224</v>
      </c>
      <c r="BA198" s="106">
        <f t="shared" si="42"/>
        <v>0</v>
      </c>
      <c r="BB198" s="106">
        <f t="shared" si="43"/>
        <v>0</v>
      </c>
      <c r="BC198" s="106">
        <f t="shared" si="44"/>
        <v>0</v>
      </c>
      <c r="BD198" s="106">
        <f t="shared" si="45"/>
        <v>20692.240000000224</v>
      </c>
      <c r="BE198" s="106"/>
      <c r="BF198" s="107"/>
      <c r="BG198" s="107"/>
      <c r="BH198" s="107"/>
      <c r="BI198" s="107"/>
      <c r="BJ198" s="107"/>
      <c r="BK198" s="107"/>
      <c r="BL198" s="108"/>
    </row>
    <row r="199" spans="2:64" s="116" customFormat="1" x14ac:dyDescent="0.5">
      <c r="B199" s="110">
        <v>2013</v>
      </c>
      <c r="C199" s="111">
        <v>8308</v>
      </c>
      <c r="D199" s="110">
        <v>9</v>
      </c>
      <c r="E199" s="110">
        <v>6000</v>
      </c>
      <c r="F199" s="110">
        <v>6200</v>
      </c>
      <c r="G199" s="110">
        <v>622</v>
      </c>
      <c r="H199" s="110"/>
      <c r="I199" s="112" t="s">
        <v>98</v>
      </c>
      <c r="J199" s="113">
        <v>2494326.23</v>
      </c>
      <c r="K199" s="113">
        <v>0</v>
      </c>
      <c r="L199" s="113">
        <f t="shared" si="37"/>
        <v>2494326.23</v>
      </c>
      <c r="M199" s="113">
        <v>0</v>
      </c>
      <c r="N199" s="113">
        <v>0</v>
      </c>
      <c r="O199" s="113">
        <f t="shared" si="36"/>
        <v>0</v>
      </c>
      <c r="P199" s="113">
        <f t="shared" si="38"/>
        <v>2494326.23</v>
      </c>
      <c r="Q199" s="87"/>
      <c r="R199" s="113">
        <v>2494326.23</v>
      </c>
      <c r="S199" s="113">
        <v>0</v>
      </c>
      <c r="T199" s="113">
        <v>2494326.23</v>
      </c>
      <c r="U199" s="113">
        <v>0</v>
      </c>
      <c r="V199" s="113">
        <v>0</v>
      </c>
      <c r="W199" s="113">
        <v>0</v>
      </c>
      <c r="X199" s="113">
        <v>2494326.23</v>
      </c>
      <c r="Y199" s="87"/>
      <c r="Z199" s="113">
        <v>0</v>
      </c>
      <c r="AA199" s="113">
        <v>0</v>
      </c>
      <c r="AB199" s="113">
        <v>0</v>
      </c>
      <c r="AC199" s="113">
        <v>0</v>
      </c>
      <c r="AD199" s="113">
        <v>0</v>
      </c>
      <c r="AE199" s="113">
        <v>0</v>
      </c>
      <c r="AF199" s="113">
        <v>0</v>
      </c>
      <c r="AG199" s="87"/>
      <c r="AH199" s="113">
        <v>0</v>
      </c>
      <c r="AI199" s="113">
        <v>0</v>
      </c>
      <c r="AJ199" s="113">
        <v>0</v>
      </c>
      <c r="AK199" s="113">
        <v>0</v>
      </c>
      <c r="AL199" s="113">
        <v>0</v>
      </c>
      <c r="AM199" s="113">
        <v>0</v>
      </c>
      <c r="AN199" s="113">
        <v>0</v>
      </c>
      <c r="AO199" s="87"/>
      <c r="AP199" s="113">
        <v>0</v>
      </c>
      <c r="AQ199" s="113">
        <v>0</v>
      </c>
      <c r="AR199" s="113">
        <v>0</v>
      </c>
      <c r="AS199" s="113">
        <v>0</v>
      </c>
      <c r="AT199" s="113">
        <v>0</v>
      </c>
      <c r="AU199" s="113">
        <v>0</v>
      </c>
      <c r="AV199" s="113">
        <v>0</v>
      </c>
      <c r="AW199" s="87"/>
      <c r="AX199" s="113">
        <f t="shared" si="39"/>
        <v>0</v>
      </c>
      <c r="AY199" s="113">
        <f t="shared" si="40"/>
        <v>0</v>
      </c>
      <c r="AZ199" s="113">
        <f t="shared" si="41"/>
        <v>0</v>
      </c>
      <c r="BA199" s="113">
        <f t="shared" si="42"/>
        <v>0</v>
      </c>
      <c r="BB199" s="113">
        <f t="shared" si="43"/>
        <v>0</v>
      </c>
      <c r="BC199" s="113">
        <f t="shared" si="44"/>
        <v>0</v>
      </c>
      <c r="BD199" s="113">
        <f t="shared" si="45"/>
        <v>0</v>
      </c>
      <c r="BE199" s="113"/>
      <c r="BF199" s="114"/>
      <c r="BG199" s="114"/>
      <c r="BH199" s="114"/>
      <c r="BI199" s="114"/>
      <c r="BJ199" s="114"/>
      <c r="BK199" s="114"/>
      <c r="BL199" s="115"/>
    </row>
    <row r="200" spans="2:64" s="95" customFormat="1" x14ac:dyDescent="0.5">
      <c r="B200" s="117">
        <v>2013</v>
      </c>
      <c r="C200" s="118">
        <v>8308</v>
      </c>
      <c r="D200" s="117">
        <v>9</v>
      </c>
      <c r="E200" s="117">
        <v>6000</v>
      </c>
      <c r="F200" s="117">
        <v>6200</v>
      </c>
      <c r="G200" s="117">
        <v>622</v>
      </c>
      <c r="H200" s="117">
        <v>62201</v>
      </c>
      <c r="I200" s="119" t="s">
        <v>99</v>
      </c>
      <c r="J200" s="87">
        <v>998645.1</v>
      </c>
      <c r="K200" s="87">
        <v>0</v>
      </c>
      <c r="L200" s="87">
        <f t="shared" si="37"/>
        <v>998645.1</v>
      </c>
      <c r="M200" s="87">
        <v>0</v>
      </c>
      <c r="N200" s="87">
        <v>0</v>
      </c>
      <c r="O200" s="87">
        <f t="shared" si="36"/>
        <v>0</v>
      </c>
      <c r="P200" s="87">
        <f t="shared" si="38"/>
        <v>998645.1</v>
      </c>
      <c r="Q200" s="87"/>
      <c r="R200" s="87">
        <v>998645.1</v>
      </c>
      <c r="S200" s="87">
        <v>0</v>
      </c>
      <c r="T200" s="87">
        <v>998645.1</v>
      </c>
      <c r="U200" s="87">
        <v>0</v>
      </c>
      <c r="V200" s="87">
        <v>0</v>
      </c>
      <c r="W200" s="87">
        <v>0</v>
      </c>
      <c r="X200" s="87">
        <v>998645.1</v>
      </c>
      <c r="Y200" s="87"/>
      <c r="Z200" s="87">
        <v>0</v>
      </c>
      <c r="AA200" s="87">
        <v>0</v>
      </c>
      <c r="AB200" s="87">
        <v>0</v>
      </c>
      <c r="AC200" s="87">
        <v>0</v>
      </c>
      <c r="AD200" s="87">
        <v>0</v>
      </c>
      <c r="AE200" s="87">
        <v>0</v>
      </c>
      <c r="AF200" s="87">
        <v>0</v>
      </c>
      <c r="AG200" s="87"/>
      <c r="AH200" s="87">
        <v>0</v>
      </c>
      <c r="AI200" s="87">
        <v>0</v>
      </c>
      <c r="AJ200" s="87">
        <v>0</v>
      </c>
      <c r="AK200" s="87">
        <v>0</v>
      </c>
      <c r="AL200" s="87">
        <v>0</v>
      </c>
      <c r="AM200" s="87">
        <v>0</v>
      </c>
      <c r="AN200" s="87">
        <v>0</v>
      </c>
      <c r="AO200" s="87"/>
      <c r="AP200" s="87">
        <v>0</v>
      </c>
      <c r="AQ200" s="87">
        <v>0</v>
      </c>
      <c r="AR200" s="87">
        <v>0</v>
      </c>
      <c r="AS200" s="87">
        <v>0</v>
      </c>
      <c r="AT200" s="87">
        <v>0</v>
      </c>
      <c r="AU200" s="87">
        <v>0</v>
      </c>
      <c r="AV200" s="87">
        <v>0</v>
      </c>
      <c r="AW200" s="87"/>
      <c r="AX200" s="120">
        <f t="shared" si="39"/>
        <v>0</v>
      </c>
      <c r="AY200" s="120">
        <f t="shared" si="40"/>
        <v>0</v>
      </c>
      <c r="AZ200" s="120">
        <f t="shared" si="41"/>
        <v>0</v>
      </c>
      <c r="BA200" s="120">
        <f t="shared" si="42"/>
        <v>0</v>
      </c>
      <c r="BB200" s="120">
        <f t="shared" si="43"/>
        <v>0</v>
      </c>
      <c r="BC200" s="120">
        <f t="shared" si="44"/>
        <v>0</v>
      </c>
      <c r="BD200" s="120">
        <f t="shared" si="45"/>
        <v>0</v>
      </c>
      <c r="BE200" s="120" t="s">
        <v>100</v>
      </c>
      <c r="BF200" s="87">
        <v>1</v>
      </c>
      <c r="BG200" s="87">
        <v>0</v>
      </c>
      <c r="BH200" s="87">
        <v>1</v>
      </c>
      <c r="BI200" s="87">
        <v>0</v>
      </c>
      <c r="BJ200" s="128">
        <v>0</v>
      </c>
      <c r="BK200" s="128">
        <v>0</v>
      </c>
      <c r="BL200" s="127">
        <v>9.6220099999999995</v>
      </c>
    </row>
    <row r="201" spans="2:64" s="102" customFormat="1" x14ac:dyDescent="0.5">
      <c r="B201" s="117">
        <v>2013</v>
      </c>
      <c r="C201" s="118">
        <v>8308</v>
      </c>
      <c r="D201" s="117">
        <v>9</v>
      </c>
      <c r="E201" s="117">
        <v>6000</v>
      </c>
      <c r="F201" s="117">
        <v>6200</v>
      </c>
      <c r="G201" s="117">
        <v>622</v>
      </c>
      <c r="H201" s="117">
        <v>62202</v>
      </c>
      <c r="I201" s="119" t="s">
        <v>131</v>
      </c>
      <c r="J201" s="87">
        <f>1500000-4318.87</f>
        <v>1495681.13</v>
      </c>
      <c r="K201" s="87">
        <v>0</v>
      </c>
      <c r="L201" s="87">
        <f t="shared" si="37"/>
        <v>1495681.13</v>
      </c>
      <c r="M201" s="87">
        <v>0</v>
      </c>
      <c r="N201" s="87">
        <v>0</v>
      </c>
      <c r="O201" s="87">
        <f t="shared" si="36"/>
        <v>0</v>
      </c>
      <c r="P201" s="87">
        <f t="shared" si="38"/>
        <v>1495681.13</v>
      </c>
      <c r="Q201" s="87"/>
      <c r="R201" s="87">
        <v>1495681.13</v>
      </c>
      <c r="S201" s="87">
        <v>0</v>
      </c>
      <c r="T201" s="87">
        <v>1495681.13</v>
      </c>
      <c r="U201" s="87">
        <v>0</v>
      </c>
      <c r="V201" s="87">
        <v>0</v>
      </c>
      <c r="W201" s="87">
        <v>0</v>
      </c>
      <c r="X201" s="87">
        <v>1495681.13</v>
      </c>
      <c r="Y201" s="87"/>
      <c r="Z201" s="87">
        <v>0</v>
      </c>
      <c r="AA201" s="87">
        <v>0</v>
      </c>
      <c r="AB201" s="87">
        <v>0</v>
      </c>
      <c r="AC201" s="87">
        <v>0</v>
      </c>
      <c r="AD201" s="87">
        <v>0</v>
      </c>
      <c r="AE201" s="87">
        <v>0</v>
      </c>
      <c r="AF201" s="87">
        <v>0</v>
      </c>
      <c r="AG201" s="87"/>
      <c r="AH201" s="87">
        <v>0</v>
      </c>
      <c r="AI201" s="87">
        <v>0</v>
      </c>
      <c r="AJ201" s="87">
        <v>0</v>
      </c>
      <c r="AK201" s="87">
        <v>0</v>
      </c>
      <c r="AL201" s="87">
        <v>0</v>
      </c>
      <c r="AM201" s="87">
        <v>0</v>
      </c>
      <c r="AN201" s="87">
        <v>0</v>
      </c>
      <c r="AO201" s="87"/>
      <c r="AP201" s="87">
        <v>0</v>
      </c>
      <c r="AQ201" s="87">
        <v>0</v>
      </c>
      <c r="AR201" s="87">
        <v>0</v>
      </c>
      <c r="AS201" s="87">
        <v>0</v>
      </c>
      <c r="AT201" s="87">
        <v>0</v>
      </c>
      <c r="AU201" s="87">
        <v>0</v>
      </c>
      <c r="AV201" s="87">
        <v>0</v>
      </c>
      <c r="AW201" s="87"/>
      <c r="AX201" s="120">
        <f t="shared" si="39"/>
        <v>0</v>
      </c>
      <c r="AY201" s="120">
        <f t="shared" si="40"/>
        <v>0</v>
      </c>
      <c r="AZ201" s="120">
        <f t="shared" si="41"/>
        <v>0</v>
      </c>
      <c r="BA201" s="120">
        <f t="shared" si="42"/>
        <v>0</v>
      </c>
      <c r="BB201" s="120">
        <f t="shared" si="43"/>
        <v>0</v>
      </c>
      <c r="BC201" s="120">
        <f t="shared" si="44"/>
        <v>0</v>
      </c>
      <c r="BD201" s="120">
        <f t="shared" si="45"/>
        <v>0</v>
      </c>
      <c r="BE201" s="120" t="s">
        <v>100</v>
      </c>
      <c r="BF201" s="87">
        <v>2</v>
      </c>
      <c r="BG201" s="87">
        <v>0</v>
      </c>
      <c r="BH201" s="87">
        <v>2</v>
      </c>
      <c r="BI201" s="87">
        <v>0</v>
      </c>
      <c r="BJ201" s="128">
        <v>0</v>
      </c>
      <c r="BK201" s="128">
        <v>0</v>
      </c>
      <c r="BL201" s="127">
        <v>9.6220199999999991</v>
      </c>
    </row>
    <row r="202" spans="2:64" s="116" customFormat="1" x14ac:dyDescent="0.5">
      <c r="B202" s="110">
        <v>2013</v>
      </c>
      <c r="C202" s="111">
        <v>8308</v>
      </c>
      <c r="D202" s="110">
        <v>9</v>
      </c>
      <c r="E202" s="110">
        <v>6000</v>
      </c>
      <c r="F202" s="110">
        <v>6200</v>
      </c>
      <c r="G202" s="110">
        <v>627</v>
      </c>
      <c r="H202" s="110"/>
      <c r="I202" s="112" t="s">
        <v>101</v>
      </c>
      <c r="J202" s="113">
        <v>2732091.6</v>
      </c>
      <c r="K202" s="113">
        <v>0</v>
      </c>
      <c r="L202" s="113">
        <f t="shared" si="37"/>
        <v>2732091.6</v>
      </c>
      <c r="M202" s="113">
        <v>0</v>
      </c>
      <c r="N202" s="113">
        <v>0</v>
      </c>
      <c r="O202" s="113">
        <f t="shared" si="36"/>
        <v>0</v>
      </c>
      <c r="P202" s="113">
        <f t="shared" si="38"/>
        <v>2732091.6</v>
      </c>
      <c r="Q202" s="87"/>
      <c r="R202" s="113">
        <v>2711399.36</v>
      </c>
      <c r="S202" s="113">
        <v>0</v>
      </c>
      <c r="T202" s="113">
        <v>2711399.36</v>
      </c>
      <c r="U202" s="113">
        <v>0</v>
      </c>
      <c r="V202" s="113">
        <v>0</v>
      </c>
      <c r="W202" s="113">
        <v>0</v>
      </c>
      <c r="X202" s="113">
        <v>2711399.36</v>
      </c>
      <c r="Y202" s="87"/>
      <c r="Z202" s="113">
        <v>0</v>
      </c>
      <c r="AA202" s="113">
        <v>0</v>
      </c>
      <c r="AB202" s="113">
        <v>0</v>
      </c>
      <c r="AC202" s="113">
        <v>0</v>
      </c>
      <c r="AD202" s="113">
        <v>0</v>
      </c>
      <c r="AE202" s="113">
        <v>0</v>
      </c>
      <c r="AF202" s="113">
        <v>0</v>
      </c>
      <c r="AG202" s="87"/>
      <c r="AH202" s="113">
        <v>0</v>
      </c>
      <c r="AI202" s="113">
        <v>0</v>
      </c>
      <c r="AJ202" s="113">
        <v>0</v>
      </c>
      <c r="AK202" s="113">
        <v>0</v>
      </c>
      <c r="AL202" s="113">
        <v>0</v>
      </c>
      <c r="AM202" s="113">
        <v>0</v>
      </c>
      <c r="AN202" s="113">
        <v>0</v>
      </c>
      <c r="AO202" s="87"/>
      <c r="AP202" s="113">
        <v>0</v>
      </c>
      <c r="AQ202" s="113">
        <v>0</v>
      </c>
      <c r="AR202" s="113">
        <v>0</v>
      </c>
      <c r="AS202" s="113">
        <v>0</v>
      </c>
      <c r="AT202" s="113">
        <v>0</v>
      </c>
      <c r="AU202" s="113">
        <v>0</v>
      </c>
      <c r="AV202" s="113">
        <v>0</v>
      </c>
      <c r="AW202" s="87"/>
      <c r="AX202" s="113">
        <f t="shared" si="39"/>
        <v>20692.240000000224</v>
      </c>
      <c r="AY202" s="113">
        <f t="shared" si="40"/>
        <v>0</v>
      </c>
      <c r="AZ202" s="113">
        <f t="shared" si="41"/>
        <v>20692.240000000224</v>
      </c>
      <c r="BA202" s="113">
        <f t="shared" si="42"/>
        <v>0</v>
      </c>
      <c r="BB202" s="113">
        <f t="shared" si="43"/>
        <v>0</v>
      </c>
      <c r="BC202" s="113">
        <f t="shared" si="44"/>
        <v>0</v>
      </c>
      <c r="BD202" s="113">
        <f t="shared" si="45"/>
        <v>20692.240000000224</v>
      </c>
      <c r="BE202" s="113"/>
      <c r="BF202" s="114"/>
      <c r="BG202" s="114"/>
      <c r="BH202" s="114"/>
      <c r="BI202" s="114"/>
      <c r="BJ202" s="114"/>
      <c r="BK202" s="114"/>
      <c r="BL202" s="115"/>
    </row>
    <row r="203" spans="2:64" s="95" customFormat="1" x14ac:dyDescent="0.5">
      <c r="B203" s="117">
        <v>2013</v>
      </c>
      <c r="C203" s="118">
        <v>8308</v>
      </c>
      <c r="D203" s="117">
        <v>9</v>
      </c>
      <c r="E203" s="117">
        <v>6000</v>
      </c>
      <c r="F203" s="117">
        <v>6200</v>
      </c>
      <c r="G203" s="117">
        <v>627</v>
      </c>
      <c r="H203" s="117">
        <v>62701</v>
      </c>
      <c r="I203" s="119" t="s">
        <v>102</v>
      </c>
      <c r="J203" s="87">
        <v>2732091.6</v>
      </c>
      <c r="K203" s="87">
        <v>0</v>
      </c>
      <c r="L203" s="87">
        <f t="shared" si="37"/>
        <v>2732091.6</v>
      </c>
      <c r="M203" s="87">
        <v>0</v>
      </c>
      <c r="N203" s="87">
        <v>0</v>
      </c>
      <c r="O203" s="87">
        <f t="shared" si="36"/>
        <v>0</v>
      </c>
      <c r="P203" s="87">
        <f t="shared" si="38"/>
        <v>2732091.6</v>
      </c>
      <c r="Q203" s="87"/>
      <c r="R203" s="87">
        <v>2711399.36</v>
      </c>
      <c r="S203" s="87">
        <v>0</v>
      </c>
      <c r="T203" s="87">
        <v>2711399.36</v>
      </c>
      <c r="U203" s="87">
        <v>0</v>
      </c>
      <c r="V203" s="87">
        <v>0</v>
      </c>
      <c r="W203" s="87">
        <v>0</v>
      </c>
      <c r="X203" s="87">
        <v>2711399.36</v>
      </c>
      <c r="Y203" s="87"/>
      <c r="Z203" s="87">
        <v>0</v>
      </c>
      <c r="AA203" s="87">
        <v>0</v>
      </c>
      <c r="AB203" s="87">
        <v>0</v>
      </c>
      <c r="AC203" s="87">
        <v>0</v>
      </c>
      <c r="AD203" s="87">
        <v>0</v>
      </c>
      <c r="AE203" s="87">
        <v>0</v>
      </c>
      <c r="AF203" s="87">
        <v>0</v>
      </c>
      <c r="AG203" s="87"/>
      <c r="AH203" s="87">
        <v>0</v>
      </c>
      <c r="AI203" s="87">
        <v>0</v>
      </c>
      <c r="AJ203" s="87">
        <v>0</v>
      </c>
      <c r="AK203" s="87">
        <v>0</v>
      </c>
      <c r="AL203" s="87">
        <v>0</v>
      </c>
      <c r="AM203" s="87">
        <v>0</v>
      </c>
      <c r="AN203" s="87">
        <v>0</v>
      </c>
      <c r="AO203" s="87"/>
      <c r="AP203" s="87">
        <v>0</v>
      </c>
      <c r="AQ203" s="87">
        <v>0</v>
      </c>
      <c r="AR203" s="87">
        <v>0</v>
      </c>
      <c r="AS203" s="87">
        <v>0</v>
      </c>
      <c r="AT203" s="87">
        <v>0</v>
      </c>
      <c r="AU203" s="87">
        <v>0</v>
      </c>
      <c r="AV203" s="87">
        <v>0</v>
      </c>
      <c r="AW203" s="87"/>
      <c r="AX203" s="120">
        <f t="shared" si="39"/>
        <v>20692.240000000224</v>
      </c>
      <c r="AY203" s="120">
        <f t="shared" si="40"/>
        <v>0</v>
      </c>
      <c r="AZ203" s="120">
        <f t="shared" si="41"/>
        <v>20692.240000000224</v>
      </c>
      <c r="BA203" s="120">
        <f t="shared" si="42"/>
        <v>0</v>
      </c>
      <c r="BB203" s="120">
        <f t="shared" si="43"/>
        <v>0</v>
      </c>
      <c r="BC203" s="120">
        <f t="shared" si="44"/>
        <v>0</v>
      </c>
      <c r="BD203" s="120">
        <f t="shared" si="45"/>
        <v>20692.240000000224</v>
      </c>
      <c r="BE203" s="120" t="s">
        <v>100</v>
      </c>
      <c r="BF203" s="87">
        <v>2</v>
      </c>
      <c r="BG203" s="87">
        <v>0</v>
      </c>
      <c r="BH203" s="87">
        <v>2</v>
      </c>
      <c r="BI203" s="87">
        <v>0</v>
      </c>
      <c r="BJ203" s="128">
        <v>0</v>
      </c>
      <c r="BK203" s="128">
        <v>0</v>
      </c>
      <c r="BL203" s="127">
        <v>9.6270100000000003</v>
      </c>
    </row>
    <row r="204" spans="2:64" s="102" customFormat="1" x14ac:dyDescent="0.5">
      <c r="B204" s="89">
        <v>2013</v>
      </c>
      <c r="C204" s="90">
        <v>8308</v>
      </c>
      <c r="D204" s="89">
        <v>10</v>
      </c>
      <c r="E204" s="89"/>
      <c r="F204" s="89"/>
      <c r="G204" s="89"/>
      <c r="H204" s="89"/>
      <c r="I204" s="91" t="s">
        <v>35</v>
      </c>
      <c r="J204" s="92">
        <f>J205+J212+J216+J223</f>
        <v>18525049.620000001</v>
      </c>
      <c r="K204" s="92">
        <f>K205+K212+K216+K223</f>
        <v>23417200.199999999</v>
      </c>
      <c r="L204" s="92">
        <f t="shared" si="37"/>
        <v>41942249.82</v>
      </c>
      <c r="M204" s="92">
        <f t="shared" ref="M204:N204" si="46">M205+M212+M216+M223</f>
        <v>0</v>
      </c>
      <c r="N204" s="92">
        <f t="shared" si="46"/>
        <v>0</v>
      </c>
      <c r="O204" s="92">
        <f t="shared" si="36"/>
        <v>0</v>
      </c>
      <c r="P204" s="92">
        <f t="shared" si="38"/>
        <v>41942249.82</v>
      </c>
      <c r="Q204" s="82"/>
      <c r="R204" s="92">
        <f>R205+R212+R216+R223</f>
        <v>15595888.469999999</v>
      </c>
      <c r="S204" s="92">
        <f>S205+S212+S216+S223</f>
        <v>23412973.199999999</v>
      </c>
      <c r="T204" s="92">
        <f>T205+T212+T216+T223</f>
        <v>39008861.670000002</v>
      </c>
      <c r="U204" s="92">
        <v>0</v>
      </c>
      <c r="V204" s="92">
        <v>0</v>
      </c>
      <c r="W204" s="92">
        <v>0</v>
      </c>
      <c r="X204" s="92">
        <v>39008861.670000002</v>
      </c>
      <c r="Y204" s="82"/>
      <c r="Z204" s="92">
        <v>0</v>
      </c>
      <c r="AA204" s="92">
        <v>0</v>
      </c>
      <c r="AB204" s="92">
        <v>0</v>
      </c>
      <c r="AC204" s="92">
        <v>0</v>
      </c>
      <c r="AD204" s="92">
        <v>0</v>
      </c>
      <c r="AE204" s="92">
        <v>0</v>
      </c>
      <c r="AF204" s="92">
        <v>0</v>
      </c>
      <c r="AG204" s="82"/>
      <c r="AH204" s="92">
        <v>0</v>
      </c>
      <c r="AI204" s="92">
        <v>0</v>
      </c>
      <c r="AJ204" s="92">
        <v>0</v>
      </c>
      <c r="AK204" s="92">
        <v>0</v>
      </c>
      <c r="AL204" s="92">
        <v>0</v>
      </c>
      <c r="AM204" s="92">
        <v>0</v>
      </c>
      <c r="AN204" s="92">
        <v>0</v>
      </c>
      <c r="AO204" s="87"/>
      <c r="AP204" s="92">
        <v>70345.3</v>
      </c>
      <c r="AQ204" s="92">
        <v>0</v>
      </c>
      <c r="AR204" s="92">
        <v>70345.3</v>
      </c>
      <c r="AS204" s="92">
        <v>0</v>
      </c>
      <c r="AT204" s="92">
        <v>0</v>
      </c>
      <c r="AU204" s="92">
        <v>0</v>
      </c>
      <c r="AV204" s="92">
        <v>70345.3</v>
      </c>
      <c r="AW204" s="87"/>
      <c r="AX204" s="92">
        <f t="shared" si="39"/>
        <v>2858815.8500000024</v>
      </c>
      <c r="AY204" s="92">
        <f t="shared" si="40"/>
        <v>4227</v>
      </c>
      <c r="AZ204" s="92">
        <f t="shared" si="41"/>
        <v>2863042.8500000024</v>
      </c>
      <c r="BA204" s="92">
        <f t="shared" si="42"/>
        <v>0</v>
      </c>
      <c r="BB204" s="92">
        <f t="shared" si="43"/>
        <v>0</v>
      </c>
      <c r="BC204" s="92">
        <f t="shared" si="44"/>
        <v>0</v>
      </c>
      <c r="BD204" s="92">
        <f t="shared" si="45"/>
        <v>2863042.8500000024</v>
      </c>
      <c r="BE204" s="92"/>
      <c r="BF204" s="93"/>
      <c r="BG204" s="93"/>
      <c r="BH204" s="93"/>
      <c r="BI204" s="93"/>
      <c r="BJ204" s="93"/>
      <c r="BK204" s="93"/>
      <c r="BL204" s="94"/>
    </row>
    <row r="205" spans="2:64" s="109" customFormat="1" x14ac:dyDescent="0.5">
      <c r="B205" s="96">
        <v>2013</v>
      </c>
      <c r="C205" s="97">
        <v>8308</v>
      </c>
      <c r="D205" s="96">
        <v>10</v>
      </c>
      <c r="E205" s="96">
        <v>2000</v>
      </c>
      <c r="F205" s="96"/>
      <c r="G205" s="96"/>
      <c r="H205" s="96"/>
      <c r="I205" s="98" t="s">
        <v>114</v>
      </c>
      <c r="J205" s="99">
        <v>4842183.09</v>
      </c>
      <c r="K205" s="99">
        <v>4227</v>
      </c>
      <c r="L205" s="99">
        <f t="shared" si="37"/>
        <v>4846410.09</v>
      </c>
      <c r="M205" s="99">
        <v>0</v>
      </c>
      <c r="N205" s="99">
        <v>0</v>
      </c>
      <c r="O205" s="99">
        <f t="shared" si="36"/>
        <v>0</v>
      </c>
      <c r="P205" s="99">
        <f t="shared" si="38"/>
        <v>4846410.09</v>
      </c>
      <c r="Q205" s="87"/>
      <c r="R205" s="99">
        <v>2498214.2799999998</v>
      </c>
      <c r="S205" s="99">
        <v>0</v>
      </c>
      <c r="T205" s="99">
        <v>2498214.2799999998</v>
      </c>
      <c r="U205" s="99">
        <v>0</v>
      </c>
      <c r="V205" s="99">
        <v>0</v>
      </c>
      <c r="W205" s="99">
        <v>0</v>
      </c>
      <c r="X205" s="99">
        <v>2498214.2799999998</v>
      </c>
      <c r="Y205" s="87"/>
      <c r="Z205" s="99">
        <v>0</v>
      </c>
      <c r="AA205" s="99">
        <v>0</v>
      </c>
      <c r="AB205" s="99">
        <v>0</v>
      </c>
      <c r="AC205" s="99">
        <v>0</v>
      </c>
      <c r="AD205" s="99">
        <v>0</v>
      </c>
      <c r="AE205" s="99">
        <v>0</v>
      </c>
      <c r="AF205" s="99">
        <v>0</v>
      </c>
      <c r="AG205" s="87"/>
      <c r="AH205" s="99">
        <v>0</v>
      </c>
      <c r="AI205" s="99">
        <v>0</v>
      </c>
      <c r="AJ205" s="99">
        <v>0</v>
      </c>
      <c r="AK205" s="99">
        <v>0</v>
      </c>
      <c r="AL205" s="99">
        <v>0</v>
      </c>
      <c r="AM205" s="99">
        <v>0</v>
      </c>
      <c r="AN205" s="99">
        <v>0</v>
      </c>
      <c r="AO205" s="87"/>
      <c r="AP205" s="99">
        <v>0</v>
      </c>
      <c r="AQ205" s="99">
        <v>0</v>
      </c>
      <c r="AR205" s="99">
        <v>0</v>
      </c>
      <c r="AS205" s="99">
        <v>0</v>
      </c>
      <c r="AT205" s="99">
        <v>0</v>
      </c>
      <c r="AU205" s="99">
        <v>0</v>
      </c>
      <c r="AV205" s="99">
        <v>0</v>
      </c>
      <c r="AW205" s="87"/>
      <c r="AX205" s="99">
        <f t="shared" si="39"/>
        <v>2343968.81</v>
      </c>
      <c r="AY205" s="99">
        <f t="shared" si="40"/>
        <v>4227</v>
      </c>
      <c r="AZ205" s="99">
        <f t="shared" si="41"/>
        <v>2348195.81</v>
      </c>
      <c r="BA205" s="99">
        <f t="shared" si="42"/>
        <v>0</v>
      </c>
      <c r="BB205" s="99">
        <f t="shared" si="43"/>
        <v>0</v>
      </c>
      <c r="BC205" s="99">
        <f t="shared" si="44"/>
        <v>0</v>
      </c>
      <c r="BD205" s="99">
        <f t="shared" si="45"/>
        <v>2348195.81</v>
      </c>
      <c r="BE205" s="99"/>
      <c r="BF205" s="100"/>
      <c r="BG205" s="100"/>
      <c r="BH205" s="100"/>
      <c r="BI205" s="100"/>
      <c r="BJ205" s="100"/>
      <c r="BK205" s="100"/>
      <c r="BL205" s="101"/>
    </row>
    <row r="206" spans="2:64" s="116" customFormat="1" x14ac:dyDescent="0.5">
      <c r="B206" s="103">
        <v>2013</v>
      </c>
      <c r="C206" s="104">
        <v>8308</v>
      </c>
      <c r="D206" s="103">
        <v>10</v>
      </c>
      <c r="E206" s="103">
        <v>2000</v>
      </c>
      <c r="F206" s="103">
        <v>2400</v>
      </c>
      <c r="G206" s="103"/>
      <c r="H206" s="103"/>
      <c r="I206" s="105" t="s">
        <v>132</v>
      </c>
      <c r="J206" s="106">
        <v>2343968.81</v>
      </c>
      <c r="K206" s="106">
        <v>4227</v>
      </c>
      <c r="L206" s="106">
        <f t="shared" si="37"/>
        <v>2348195.81</v>
      </c>
      <c r="M206" s="106">
        <v>0</v>
      </c>
      <c r="N206" s="106">
        <v>0</v>
      </c>
      <c r="O206" s="106">
        <f t="shared" si="36"/>
        <v>0</v>
      </c>
      <c r="P206" s="106">
        <f t="shared" si="38"/>
        <v>2348195.81</v>
      </c>
      <c r="Q206" s="87"/>
      <c r="R206" s="106">
        <v>0</v>
      </c>
      <c r="S206" s="106">
        <v>0</v>
      </c>
      <c r="T206" s="106">
        <v>0</v>
      </c>
      <c r="U206" s="106">
        <v>0</v>
      </c>
      <c r="V206" s="106">
        <v>0</v>
      </c>
      <c r="W206" s="106">
        <v>0</v>
      </c>
      <c r="X206" s="106">
        <v>0</v>
      </c>
      <c r="Y206" s="87"/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87"/>
      <c r="AH206" s="106">
        <v>0</v>
      </c>
      <c r="AI206" s="106">
        <v>0</v>
      </c>
      <c r="AJ206" s="106">
        <v>0</v>
      </c>
      <c r="AK206" s="106">
        <v>0</v>
      </c>
      <c r="AL206" s="106">
        <v>0</v>
      </c>
      <c r="AM206" s="106">
        <v>0</v>
      </c>
      <c r="AN206" s="106">
        <v>0</v>
      </c>
      <c r="AO206" s="87"/>
      <c r="AP206" s="106">
        <v>0</v>
      </c>
      <c r="AQ206" s="106">
        <v>0</v>
      </c>
      <c r="AR206" s="106">
        <v>0</v>
      </c>
      <c r="AS206" s="106">
        <v>0</v>
      </c>
      <c r="AT206" s="106">
        <v>0</v>
      </c>
      <c r="AU206" s="106">
        <v>0</v>
      </c>
      <c r="AV206" s="106">
        <v>0</v>
      </c>
      <c r="AW206" s="87"/>
      <c r="AX206" s="106">
        <f t="shared" si="39"/>
        <v>2343968.81</v>
      </c>
      <c r="AY206" s="106">
        <f t="shared" si="40"/>
        <v>4227</v>
      </c>
      <c r="AZ206" s="106">
        <f t="shared" si="41"/>
        <v>2348195.81</v>
      </c>
      <c r="BA206" s="106">
        <f t="shared" si="42"/>
        <v>0</v>
      </c>
      <c r="BB206" s="106">
        <f t="shared" si="43"/>
        <v>0</v>
      </c>
      <c r="BC206" s="106">
        <f t="shared" si="44"/>
        <v>0</v>
      </c>
      <c r="BD206" s="106">
        <f t="shared" si="45"/>
        <v>2348195.81</v>
      </c>
      <c r="BE206" s="106"/>
      <c r="BF206" s="107"/>
      <c r="BG206" s="107"/>
      <c r="BH206" s="107"/>
      <c r="BI206" s="107"/>
      <c r="BJ206" s="107"/>
      <c r="BK206" s="107"/>
      <c r="BL206" s="108"/>
    </row>
    <row r="207" spans="2:64" s="95" customFormat="1" x14ac:dyDescent="0.5">
      <c r="B207" s="110">
        <v>2013</v>
      </c>
      <c r="C207" s="111">
        <v>8308</v>
      </c>
      <c r="D207" s="110">
        <v>10</v>
      </c>
      <c r="E207" s="110">
        <v>2000</v>
      </c>
      <c r="F207" s="110">
        <v>2400</v>
      </c>
      <c r="G207" s="110">
        <v>246</v>
      </c>
      <c r="H207" s="110"/>
      <c r="I207" s="112" t="s">
        <v>133</v>
      </c>
      <c r="J207" s="113">
        <v>2343968.81</v>
      </c>
      <c r="K207" s="113">
        <v>4227</v>
      </c>
      <c r="L207" s="113">
        <f t="shared" si="37"/>
        <v>2348195.81</v>
      </c>
      <c r="M207" s="113">
        <v>0</v>
      </c>
      <c r="N207" s="113">
        <v>0</v>
      </c>
      <c r="O207" s="113">
        <f t="shared" si="36"/>
        <v>0</v>
      </c>
      <c r="P207" s="113">
        <f t="shared" si="38"/>
        <v>2348195.81</v>
      </c>
      <c r="Q207" s="87"/>
      <c r="R207" s="113">
        <v>0</v>
      </c>
      <c r="S207" s="113">
        <v>0</v>
      </c>
      <c r="T207" s="113">
        <v>0</v>
      </c>
      <c r="U207" s="113">
        <v>0</v>
      </c>
      <c r="V207" s="113">
        <v>0</v>
      </c>
      <c r="W207" s="113">
        <v>0</v>
      </c>
      <c r="X207" s="113">
        <v>0</v>
      </c>
      <c r="Y207" s="87"/>
      <c r="Z207" s="113">
        <v>0</v>
      </c>
      <c r="AA207" s="113">
        <v>0</v>
      </c>
      <c r="AB207" s="113">
        <v>0</v>
      </c>
      <c r="AC207" s="113">
        <v>0</v>
      </c>
      <c r="AD207" s="113">
        <v>0</v>
      </c>
      <c r="AE207" s="113">
        <v>0</v>
      </c>
      <c r="AF207" s="113">
        <v>0</v>
      </c>
      <c r="AG207" s="87"/>
      <c r="AH207" s="113">
        <v>0</v>
      </c>
      <c r="AI207" s="113">
        <v>0</v>
      </c>
      <c r="AJ207" s="113">
        <v>0</v>
      </c>
      <c r="AK207" s="113">
        <v>0</v>
      </c>
      <c r="AL207" s="113">
        <v>0</v>
      </c>
      <c r="AM207" s="113">
        <v>0</v>
      </c>
      <c r="AN207" s="113">
        <v>0</v>
      </c>
      <c r="AO207" s="87"/>
      <c r="AP207" s="113">
        <v>0</v>
      </c>
      <c r="AQ207" s="113">
        <v>0</v>
      </c>
      <c r="AR207" s="113">
        <v>0</v>
      </c>
      <c r="AS207" s="113">
        <v>0</v>
      </c>
      <c r="AT207" s="113">
        <v>0</v>
      </c>
      <c r="AU207" s="113">
        <v>0</v>
      </c>
      <c r="AV207" s="113">
        <v>0</v>
      </c>
      <c r="AW207" s="87"/>
      <c r="AX207" s="113">
        <f t="shared" si="39"/>
        <v>2343968.81</v>
      </c>
      <c r="AY207" s="113">
        <f t="shared" si="40"/>
        <v>4227</v>
      </c>
      <c r="AZ207" s="113">
        <f t="shared" si="41"/>
        <v>2348195.81</v>
      </c>
      <c r="BA207" s="113">
        <f t="shared" si="42"/>
        <v>0</v>
      </c>
      <c r="BB207" s="113">
        <f t="shared" si="43"/>
        <v>0</v>
      </c>
      <c r="BC207" s="113">
        <f t="shared" si="44"/>
        <v>0</v>
      </c>
      <c r="BD207" s="113">
        <f t="shared" si="45"/>
        <v>2348195.81</v>
      </c>
      <c r="BE207" s="113"/>
      <c r="BF207" s="114"/>
      <c r="BG207" s="114"/>
      <c r="BH207" s="114"/>
      <c r="BI207" s="114"/>
      <c r="BJ207" s="114"/>
      <c r="BK207" s="114"/>
      <c r="BL207" s="115"/>
    </row>
    <row r="208" spans="2:64" s="109" customFormat="1" x14ac:dyDescent="0.5">
      <c r="B208" s="117">
        <v>2013</v>
      </c>
      <c r="C208" s="118">
        <v>8308</v>
      </c>
      <c r="D208" s="117">
        <v>10</v>
      </c>
      <c r="E208" s="117">
        <v>2000</v>
      </c>
      <c r="F208" s="117">
        <v>2400</v>
      </c>
      <c r="G208" s="117">
        <v>246</v>
      </c>
      <c r="H208" s="117">
        <v>24601</v>
      </c>
      <c r="I208" s="119" t="s">
        <v>133</v>
      </c>
      <c r="J208" s="87">
        <v>2343968.81</v>
      </c>
      <c r="K208" s="87">
        <v>4227</v>
      </c>
      <c r="L208" s="87">
        <f t="shared" si="37"/>
        <v>2348195.81</v>
      </c>
      <c r="M208" s="87">
        <v>0</v>
      </c>
      <c r="N208" s="87">
        <v>0</v>
      </c>
      <c r="O208" s="87">
        <f t="shared" si="36"/>
        <v>0</v>
      </c>
      <c r="P208" s="87">
        <f t="shared" si="38"/>
        <v>2348195.81</v>
      </c>
      <c r="Q208" s="87"/>
      <c r="R208" s="87">
        <v>0</v>
      </c>
      <c r="S208" s="87">
        <v>0</v>
      </c>
      <c r="T208" s="87">
        <v>0</v>
      </c>
      <c r="U208" s="87">
        <v>0</v>
      </c>
      <c r="V208" s="87">
        <v>0</v>
      </c>
      <c r="W208" s="87">
        <v>0</v>
      </c>
      <c r="X208" s="87">
        <v>0</v>
      </c>
      <c r="Y208" s="87"/>
      <c r="Z208" s="87">
        <v>0</v>
      </c>
      <c r="AA208" s="87">
        <v>0</v>
      </c>
      <c r="AB208" s="87">
        <v>0</v>
      </c>
      <c r="AC208" s="87">
        <v>0</v>
      </c>
      <c r="AD208" s="87">
        <v>0</v>
      </c>
      <c r="AE208" s="87">
        <v>0</v>
      </c>
      <c r="AF208" s="87">
        <v>0</v>
      </c>
      <c r="AG208" s="87"/>
      <c r="AH208" s="87">
        <v>0</v>
      </c>
      <c r="AI208" s="87">
        <v>0</v>
      </c>
      <c r="AJ208" s="87">
        <v>0</v>
      </c>
      <c r="AK208" s="87">
        <v>0</v>
      </c>
      <c r="AL208" s="87">
        <v>0</v>
      </c>
      <c r="AM208" s="87">
        <v>0</v>
      </c>
      <c r="AN208" s="87">
        <v>0</v>
      </c>
      <c r="AO208" s="87"/>
      <c r="AP208" s="87">
        <v>0</v>
      </c>
      <c r="AQ208" s="87">
        <v>0</v>
      </c>
      <c r="AR208" s="87">
        <v>0</v>
      </c>
      <c r="AS208" s="87">
        <v>0</v>
      </c>
      <c r="AT208" s="87">
        <v>0</v>
      </c>
      <c r="AU208" s="87">
        <v>0</v>
      </c>
      <c r="AV208" s="87">
        <v>0</v>
      </c>
      <c r="AW208" s="87"/>
      <c r="AX208" s="120">
        <f t="shared" si="39"/>
        <v>2343968.81</v>
      </c>
      <c r="AY208" s="120">
        <f t="shared" si="40"/>
        <v>4227</v>
      </c>
      <c r="AZ208" s="120">
        <f t="shared" si="41"/>
        <v>2348195.81</v>
      </c>
      <c r="BA208" s="120">
        <f t="shared" si="42"/>
        <v>0</v>
      </c>
      <c r="BB208" s="120">
        <f t="shared" si="43"/>
        <v>0</v>
      </c>
      <c r="BC208" s="120">
        <f t="shared" si="44"/>
        <v>0</v>
      </c>
      <c r="BD208" s="120">
        <f t="shared" si="45"/>
        <v>2348195.81</v>
      </c>
      <c r="BE208" s="120" t="s">
        <v>72</v>
      </c>
      <c r="BF208" s="87">
        <v>1</v>
      </c>
      <c r="BG208" s="87">
        <v>0</v>
      </c>
      <c r="BH208" s="87">
        <v>0</v>
      </c>
      <c r="BI208" s="87">
        <v>0</v>
      </c>
      <c r="BJ208" s="128">
        <v>1</v>
      </c>
      <c r="BK208" s="128">
        <v>0</v>
      </c>
      <c r="BL208" s="127">
        <v>9.6270100000000003</v>
      </c>
    </row>
    <row r="209" spans="2:64" s="116" customFormat="1" x14ac:dyDescent="0.5">
      <c r="B209" s="103">
        <v>2013</v>
      </c>
      <c r="C209" s="104">
        <v>8308</v>
      </c>
      <c r="D209" s="103">
        <v>10</v>
      </c>
      <c r="E209" s="103">
        <v>2000</v>
      </c>
      <c r="F209" s="103">
        <v>2900</v>
      </c>
      <c r="G209" s="103"/>
      <c r="H209" s="103"/>
      <c r="I209" s="105" t="s">
        <v>135</v>
      </c>
      <c r="J209" s="106">
        <v>2498214.2799999998</v>
      </c>
      <c r="K209" s="106">
        <v>0</v>
      </c>
      <c r="L209" s="106">
        <f t="shared" si="37"/>
        <v>2498214.2799999998</v>
      </c>
      <c r="M209" s="106">
        <v>0</v>
      </c>
      <c r="N209" s="106">
        <v>0</v>
      </c>
      <c r="O209" s="106">
        <f t="shared" si="36"/>
        <v>0</v>
      </c>
      <c r="P209" s="106">
        <f t="shared" si="38"/>
        <v>2498214.2799999998</v>
      </c>
      <c r="Q209" s="87"/>
      <c r="R209" s="106">
        <v>2498214.2799999998</v>
      </c>
      <c r="S209" s="106">
        <v>0</v>
      </c>
      <c r="T209" s="106">
        <v>2498214.2799999998</v>
      </c>
      <c r="U209" s="106">
        <v>0</v>
      </c>
      <c r="V209" s="106">
        <v>0</v>
      </c>
      <c r="W209" s="106">
        <v>0</v>
      </c>
      <c r="X209" s="106">
        <v>2498214.2799999998</v>
      </c>
      <c r="Y209" s="87"/>
      <c r="Z209" s="106">
        <v>0</v>
      </c>
      <c r="AA209" s="106">
        <v>0</v>
      </c>
      <c r="AB209" s="106">
        <v>0</v>
      </c>
      <c r="AC209" s="106">
        <v>0</v>
      </c>
      <c r="AD209" s="106">
        <v>0</v>
      </c>
      <c r="AE209" s="106">
        <v>0</v>
      </c>
      <c r="AF209" s="106">
        <v>0</v>
      </c>
      <c r="AG209" s="87"/>
      <c r="AH209" s="106">
        <v>0</v>
      </c>
      <c r="AI209" s="106">
        <v>0</v>
      </c>
      <c r="AJ209" s="106">
        <v>0</v>
      </c>
      <c r="AK209" s="106">
        <v>0</v>
      </c>
      <c r="AL209" s="106">
        <v>0</v>
      </c>
      <c r="AM209" s="106">
        <v>0</v>
      </c>
      <c r="AN209" s="106">
        <v>0</v>
      </c>
      <c r="AO209" s="87"/>
      <c r="AP209" s="106">
        <v>0</v>
      </c>
      <c r="AQ209" s="106">
        <v>0</v>
      </c>
      <c r="AR209" s="106">
        <v>0</v>
      </c>
      <c r="AS209" s="106">
        <v>0</v>
      </c>
      <c r="AT209" s="106">
        <v>0</v>
      </c>
      <c r="AU209" s="106">
        <v>0</v>
      </c>
      <c r="AV209" s="106">
        <v>0</v>
      </c>
      <c r="AW209" s="87"/>
      <c r="AX209" s="106">
        <f t="shared" si="39"/>
        <v>0</v>
      </c>
      <c r="AY209" s="106">
        <f t="shared" si="40"/>
        <v>0</v>
      </c>
      <c r="AZ209" s="106">
        <f t="shared" si="41"/>
        <v>0</v>
      </c>
      <c r="BA209" s="106">
        <f t="shared" si="42"/>
        <v>0</v>
      </c>
      <c r="BB209" s="106">
        <f t="shared" si="43"/>
        <v>0</v>
      </c>
      <c r="BC209" s="106">
        <f t="shared" si="44"/>
        <v>0</v>
      </c>
      <c r="BD209" s="106">
        <f t="shared" si="45"/>
        <v>0</v>
      </c>
      <c r="BE209" s="106"/>
      <c r="BF209" s="107"/>
      <c r="BG209" s="107"/>
      <c r="BH209" s="107"/>
      <c r="BI209" s="107"/>
      <c r="BJ209" s="107"/>
      <c r="BK209" s="107"/>
      <c r="BL209" s="108"/>
    </row>
    <row r="210" spans="2:64" s="95" customFormat="1" x14ac:dyDescent="0.5">
      <c r="B210" s="110">
        <v>2013</v>
      </c>
      <c r="C210" s="111">
        <v>8308</v>
      </c>
      <c r="D210" s="110">
        <v>10</v>
      </c>
      <c r="E210" s="110">
        <v>2000</v>
      </c>
      <c r="F210" s="110">
        <v>2900</v>
      </c>
      <c r="G210" s="110">
        <v>294</v>
      </c>
      <c r="H210" s="110"/>
      <c r="I210" s="112" t="s">
        <v>136</v>
      </c>
      <c r="J210" s="113">
        <v>2498214.2799999998</v>
      </c>
      <c r="K210" s="113">
        <v>0</v>
      </c>
      <c r="L210" s="113">
        <f t="shared" si="37"/>
        <v>2498214.2799999998</v>
      </c>
      <c r="M210" s="113">
        <v>0</v>
      </c>
      <c r="N210" s="113">
        <v>0</v>
      </c>
      <c r="O210" s="113">
        <f t="shared" si="36"/>
        <v>0</v>
      </c>
      <c r="P210" s="113">
        <f t="shared" si="38"/>
        <v>2498214.2799999998</v>
      </c>
      <c r="Q210" s="87"/>
      <c r="R210" s="113">
        <v>2498214.2799999998</v>
      </c>
      <c r="S210" s="113">
        <v>0</v>
      </c>
      <c r="T210" s="113">
        <v>2498214.2799999998</v>
      </c>
      <c r="U210" s="113">
        <v>0</v>
      </c>
      <c r="V210" s="113">
        <v>0</v>
      </c>
      <c r="W210" s="113">
        <v>0</v>
      </c>
      <c r="X210" s="113">
        <v>2498214.2799999998</v>
      </c>
      <c r="Y210" s="87"/>
      <c r="Z210" s="113">
        <v>0</v>
      </c>
      <c r="AA210" s="113">
        <v>0</v>
      </c>
      <c r="AB210" s="113">
        <v>0</v>
      </c>
      <c r="AC210" s="113">
        <v>0</v>
      </c>
      <c r="AD210" s="113">
        <v>0</v>
      </c>
      <c r="AE210" s="113">
        <v>0</v>
      </c>
      <c r="AF210" s="113">
        <v>0</v>
      </c>
      <c r="AG210" s="87"/>
      <c r="AH210" s="113">
        <v>0</v>
      </c>
      <c r="AI210" s="113">
        <v>0</v>
      </c>
      <c r="AJ210" s="113">
        <v>0</v>
      </c>
      <c r="AK210" s="113">
        <v>0</v>
      </c>
      <c r="AL210" s="113">
        <v>0</v>
      </c>
      <c r="AM210" s="113">
        <v>0</v>
      </c>
      <c r="AN210" s="113">
        <v>0</v>
      </c>
      <c r="AO210" s="87"/>
      <c r="AP210" s="113">
        <v>0</v>
      </c>
      <c r="AQ210" s="113">
        <v>0</v>
      </c>
      <c r="AR210" s="113">
        <v>0</v>
      </c>
      <c r="AS210" s="113">
        <v>0</v>
      </c>
      <c r="AT210" s="113">
        <v>0</v>
      </c>
      <c r="AU210" s="113">
        <v>0</v>
      </c>
      <c r="AV210" s="113">
        <v>0</v>
      </c>
      <c r="AW210" s="87"/>
      <c r="AX210" s="113">
        <f t="shared" si="39"/>
        <v>0</v>
      </c>
      <c r="AY210" s="113">
        <f t="shared" si="40"/>
        <v>0</v>
      </c>
      <c r="AZ210" s="113">
        <f t="shared" si="41"/>
        <v>0</v>
      </c>
      <c r="BA210" s="113">
        <f t="shared" si="42"/>
        <v>0</v>
      </c>
      <c r="BB210" s="113">
        <f t="shared" si="43"/>
        <v>0</v>
      </c>
      <c r="BC210" s="113">
        <f t="shared" si="44"/>
        <v>0</v>
      </c>
      <c r="BD210" s="113">
        <f t="shared" si="45"/>
        <v>0</v>
      </c>
      <c r="BE210" s="113"/>
      <c r="BF210" s="114"/>
      <c r="BG210" s="114"/>
      <c r="BH210" s="114"/>
      <c r="BI210" s="114"/>
      <c r="BJ210" s="114"/>
      <c r="BK210" s="114"/>
      <c r="BL210" s="115"/>
    </row>
    <row r="211" spans="2:64" s="116" customFormat="1" x14ac:dyDescent="0.5">
      <c r="B211" s="117">
        <v>2013</v>
      </c>
      <c r="C211" s="118">
        <v>8308</v>
      </c>
      <c r="D211" s="117">
        <v>10</v>
      </c>
      <c r="E211" s="117">
        <v>2000</v>
      </c>
      <c r="F211" s="117">
        <v>2900</v>
      </c>
      <c r="G211" s="117">
        <v>294</v>
      </c>
      <c r="H211" s="117">
        <v>29401</v>
      </c>
      <c r="I211" s="119" t="s">
        <v>137</v>
      </c>
      <c r="J211" s="87">
        <v>2498214.2799999998</v>
      </c>
      <c r="K211" s="87">
        <v>0</v>
      </c>
      <c r="L211" s="87">
        <f t="shared" si="37"/>
        <v>2498214.2799999998</v>
      </c>
      <c r="M211" s="87">
        <v>0</v>
      </c>
      <c r="N211" s="87">
        <v>0</v>
      </c>
      <c r="O211" s="87">
        <f t="shared" si="36"/>
        <v>0</v>
      </c>
      <c r="P211" s="87">
        <f t="shared" si="38"/>
        <v>2498214.2799999998</v>
      </c>
      <c r="Q211" s="87"/>
      <c r="R211" s="87">
        <v>2498214.2799999998</v>
      </c>
      <c r="S211" s="87">
        <v>0</v>
      </c>
      <c r="T211" s="87">
        <v>2498214.2799999998</v>
      </c>
      <c r="U211" s="87">
        <v>0</v>
      </c>
      <c r="V211" s="87">
        <v>0</v>
      </c>
      <c r="W211" s="87">
        <v>0</v>
      </c>
      <c r="X211" s="87">
        <v>2498214.2799999998</v>
      </c>
      <c r="Y211" s="87"/>
      <c r="Z211" s="87">
        <v>0</v>
      </c>
      <c r="AA211" s="87">
        <v>0</v>
      </c>
      <c r="AB211" s="87">
        <v>0</v>
      </c>
      <c r="AC211" s="87">
        <v>0</v>
      </c>
      <c r="AD211" s="87">
        <v>0</v>
      </c>
      <c r="AE211" s="87">
        <v>0</v>
      </c>
      <c r="AF211" s="87">
        <v>0</v>
      </c>
      <c r="AG211" s="87"/>
      <c r="AH211" s="87">
        <v>0</v>
      </c>
      <c r="AI211" s="87">
        <v>0</v>
      </c>
      <c r="AJ211" s="87">
        <v>0</v>
      </c>
      <c r="AK211" s="87">
        <v>0</v>
      </c>
      <c r="AL211" s="87">
        <v>0</v>
      </c>
      <c r="AM211" s="87">
        <v>0</v>
      </c>
      <c r="AN211" s="87">
        <v>0</v>
      </c>
      <c r="AO211" s="87"/>
      <c r="AP211" s="87">
        <v>0</v>
      </c>
      <c r="AQ211" s="87">
        <v>0</v>
      </c>
      <c r="AR211" s="87">
        <v>0</v>
      </c>
      <c r="AS211" s="87">
        <v>0</v>
      </c>
      <c r="AT211" s="87">
        <v>0</v>
      </c>
      <c r="AU211" s="87">
        <v>0</v>
      </c>
      <c r="AV211" s="87">
        <v>0</v>
      </c>
      <c r="AW211" s="87"/>
      <c r="AX211" s="120">
        <f t="shared" si="39"/>
        <v>0</v>
      </c>
      <c r="AY211" s="120">
        <f t="shared" si="40"/>
        <v>0</v>
      </c>
      <c r="AZ211" s="120">
        <f t="shared" si="41"/>
        <v>0</v>
      </c>
      <c r="BA211" s="120">
        <f t="shared" si="42"/>
        <v>0</v>
      </c>
      <c r="BB211" s="120">
        <f t="shared" si="43"/>
        <v>0</v>
      </c>
      <c r="BC211" s="120">
        <f t="shared" si="44"/>
        <v>0</v>
      </c>
      <c r="BD211" s="120">
        <f t="shared" si="45"/>
        <v>0</v>
      </c>
      <c r="BE211" s="120" t="s">
        <v>134</v>
      </c>
      <c r="BF211" s="87">
        <v>1</v>
      </c>
      <c r="BG211" s="87">
        <v>0</v>
      </c>
      <c r="BH211" s="87">
        <v>1</v>
      </c>
      <c r="BI211" s="87">
        <v>0</v>
      </c>
      <c r="BJ211" s="128">
        <v>0</v>
      </c>
      <c r="BK211" s="128">
        <v>0</v>
      </c>
      <c r="BL211" s="127">
        <v>10.29401</v>
      </c>
    </row>
    <row r="212" spans="2:64" s="95" customFormat="1" x14ac:dyDescent="0.5">
      <c r="B212" s="96">
        <v>2013</v>
      </c>
      <c r="C212" s="97">
        <v>8308</v>
      </c>
      <c r="D212" s="96">
        <v>10</v>
      </c>
      <c r="E212" s="96">
        <v>3000</v>
      </c>
      <c r="F212" s="96"/>
      <c r="G212" s="96"/>
      <c r="H212" s="96"/>
      <c r="I212" s="98" t="s">
        <v>59</v>
      </c>
      <c r="J212" s="99">
        <v>2036635.49</v>
      </c>
      <c r="K212" s="99">
        <v>10597200.199999999</v>
      </c>
      <c r="L212" s="99">
        <f t="shared" si="37"/>
        <v>12633835.689999999</v>
      </c>
      <c r="M212" s="99">
        <v>0</v>
      </c>
      <c r="N212" s="99">
        <v>0</v>
      </c>
      <c r="O212" s="99">
        <f t="shared" si="36"/>
        <v>0</v>
      </c>
      <c r="P212" s="99">
        <f t="shared" si="38"/>
        <v>12633835.689999999</v>
      </c>
      <c r="Q212" s="87"/>
      <c r="R212" s="99">
        <v>2036635.49</v>
      </c>
      <c r="S212" s="99">
        <v>10597200.199999999</v>
      </c>
      <c r="T212" s="99">
        <v>12633835.689999999</v>
      </c>
      <c r="U212" s="99">
        <v>0</v>
      </c>
      <c r="V212" s="99">
        <v>0</v>
      </c>
      <c r="W212" s="99">
        <v>0</v>
      </c>
      <c r="X212" s="99">
        <v>12633835.689999999</v>
      </c>
      <c r="Y212" s="87"/>
      <c r="Z212" s="99">
        <v>0</v>
      </c>
      <c r="AA212" s="99">
        <v>0</v>
      </c>
      <c r="AB212" s="99">
        <v>0</v>
      </c>
      <c r="AC212" s="99">
        <v>0</v>
      </c>
      <c r="AD212" s="99">
        <v>0</v>
      </c>
      <c r="AE212" s="99">
        <v>0</v>
      </c>
      <c r="AF212" s="99">
        <v>0</v>
      </c>
      <c r="AG212" s="87"/>
      <c r="AH212" s="99">
        <v>0</v>
      </c>
      <c r="AI212" s="99">
        <v>0</v>
      </c>
      <c r="AJ212" s="99">
        <v>0</v>
      </c>
      <c r="AK212" s="99">
        <v>0</v>
      </c>
      <c r="AL212" s="99">
        <v>0</v>
      </c>
      <c r="AM212" s="99">
        <v>0</v>
      </c>
      <c r="AN212" s="99">
        <v>0</v>
      </c>
      <c r="AO212" s="87"/>
      <c r="AP212" s="99">
        <v>0</v>
      </c>
      <c r="AQ212" s="99">
        <v>0</v>
      </c>
      <c r="AR212" s="99">
        <v>0</v>
      </c>
      <c r="AS212" s="99">
        <v>0</v>
      </c>
      <c r="AT212" s="99">
        <v>0</v>
      </c>
      <c r="AU212" s="99">
        <v>0</v>
      </c>
      <c r="AV212" s="99">
        <v>0</v>
      </c>
      <c r="AW212" s="87"/>
      <c r="AX212" s="99">
        <f t="shared" si="39"/>
        <v>0</v>
      </c>
      <c r="AY212" s="99">
        <f t="shared" si="40"/>
        <v>0</v>
      </c>
      <c r="AZ212" s="99">
        <f t="shared" si="41"/>
        <v>0</v>
      </c>
      <c r="BA212" s="99">
        <f t="shared" si="42"/>
        <v>0</v>
      </c>
      <c r="BB212" s="99">
        <f t="shared" si="43"/>
        <v>0</v>
      </c>
      <c r="BC212" s="99">
        <f t="shared" si="44"/>
        <v>0</v>
      </c>
      <c r="BD212" s="99">
        <f t="shared" si="45"/>
        <v>0</v>
      </c>
      <c r="BE212" s="99"/>
      <c r="BF212" s="100"/>
      <c r="BG212" s="100"/>
      <c r="BH212" s="100"/>
      <c r="BI212" s="100"/>
      <c r="BJ212" s="100"/>
      <c r="BK212" s="100"/>
      <c r="BL212" s="101"/>
    </row>
    <row r="213" spans="2:64" s="116" customFormat="1" x14ac:dyDescent="0.5">
      <c r="B213" s="103">
        <v>2013</v>
      </c>
      <c r="C213" s="104">
        <v>8308</v>
      </c>
      <c r="D213" s="103">
        <v>10</v>
      </c>
      <c r="E213" s="103">
        <v>3000</v>
      </c>
      <c r="F213" s="103">
        <v>3500</v>
      </c>
      <c r="G213" s="103"/>
      <c r="H213" s="103"/>
      <c r="I213" s="105" t="s">
        <v>80</v>
      </c>
      <c r="J213" s="106">
        <v>2036635.49</v>
      </c>
      <c r="K213" s="106">
        <v>10597200.199999999</v>
      </c>
      <c r="L213" s="106">
        <f t="shared" si="37"/>
        <v>12633835.689999999</v>
      </c>
      <c r="M213" s="106">
        <v>0</v>
      </c>
      <c r="N213" s="106">
        <v>0</v>
      </c>
      <c r="O213" s="106">
        <f t="shared" si="36"/>
        <v>0</v>
      </c>
      <c r="P213" s="106">
        <f t="shared" si="38"/>
        <v>12633835.689999999</v>
      </c>
      <c r="Q213" s="87"/>
      <c r="R213" s="106">
        <v>2036635.49</v>
      </c>
      <c r="S213" s="106">
        <v>10597200.199999999</v>
      </c>
      <c r="T213" s="106">
        <v>12633835.689999999</v>
      </c>
      <c r="U213" s="106">
        <v>0</v>
      </c>
      <c r="V213" s="106">
        <v>0</v>
      </c>
      <c r="W213" s="106">
        <v>0</v>
      </c>
      <c r="X213" s="106">
        <v>12633835.689999999</v>
      </c>
      <c r="Y213" s="87"/>
      <c r="Z213" s="106">
        <v>0</v>
      </c>
      <c r="AA213" s="106">
        <v>0</v>
      </c>
      <c r="AB213" s="106">
        <v>0</v>
      </c>
      <c r="AC213" s="106">
        <v>0</v>
      </c>
      <c r="AD213" s="106">
        <v>0</v>
      </c>
      <c r="AE213" s="106">
        <v>0</v>
      </c>
      <c r="AF213" s="106">
        <v>0</v>
      </c>
      <c r="AG213" s="87"/>
      <c r="AH213" s="106">
        <v>0</v>
      </c>
      <c r="AI213" s="106">
        <v>0</v>
      </c>
      <c r="AJ213" s="106">
        <v>0</v>
      </c>
      <c r="AK213" s="106">
        <v>0</v>
      </c>
      <c r="AL213" s="106">
        <v>0</v>
      </c>
      <c r="AM213" s="106">
        <v>0</v>
      </c>
      <c r="AN213" s="106">
        <v>0</v>
      </c>
      <c r="AO213" s="87"/>
      <c r="AP213" s="106">
        <v>0</v>
      </c>
      <c r="AQ213" s="106">
        <v>0</v>
      </c>
      <c r="AR213" s="106">
        <v>0</v>
      </c>
      <c r="AS213" s="106">
        <v>0</v>
      </c>
      <c r="AT213" s="106">
        <v>0</v>
      </c>
      <c r="AU213" s="106">
        <v>0</v>
      </c>
      <c r="AV213" s="106">
        <v>0</v>
      </c>
      <c r="AW213" s="87"/>
      <c r="AX213" s="106">
        <f t="shared" si="39"/>
        <v>0</v>
      </c>
      <c r="AY213" s="106">
        <f t="shared" si="40"/>
        <v>0</v>
      </c>
      <c r="AZ213" s="106">
        <f t="shared" si="41"/>
        <v>0</v>
      </c>
      <c r="BA213" s="106">
        <f t="shared" si="42"/>
        <v>0</v>
      </c>
      <c r="BB213" s="106">
        <f t="shared" si="43"/>
        <v>0</v>
      </c>
      <c r="BC213" s="106">
        <f t="shared" si="44"/>
        <v>0</v>
      </c>
      <c r="BD213" s="106">
        <f t="shared" si="45"/>
        <v>0</v>
      </c>
      <c r="BE213" s="106"/>
      <c r="BF213" s="107"/>
      <c r="BG213" s="107"/>
      <c r="BH213" s="107"/>
      <c r="BI213" s="107"/>
      <c r="BJ213" s="107"/>
      <c r="BK213" s="107"/>
      <c r="BL213" s="108"/>
    </row>
    <row r="214" spans="2:64" s="95" customFormat="1" x14ac:dyDescent="0.5">
      <c r="B214" s="110">
        <v>2013</v>
      </c>
      <c r="C214" s="111">
        <v>8308</v>
      </c>
      <c r="D214" s="110">
        <v>10</v>
      </c>
      <c r="E214" s="110">
        <v>3000</v>
      </c>
      <c r="F214" s="110">
        <v>3500</v>
      </c>
      <c r="G214" s="110">
        <v>357</v>
      </c>
      <c r="H214" s="110"/>
      <c r="I214" s="112" t="s">
        <v>138</v>
      </c>
      <c r="J214" s="113">
        <v>2036635.49</v>
      </c>
      <c r="K214" s="113">
        <v>10597200.199999999</v>
      </c>
      <c r="L214" s="113">
        <f t="shared" si="37"/>
        <v>12633835.689999999</v>
      </c>
      <c r="M214" s="113">
        <v>0</v>
      </c>
      <c r="N214" s="113">
        <v>0</v>
      </c>
      <c r="O214" s="113">
        <f t="shared" si="36"/>
        <v>0</v>
      </c>
      <c r="P214" s="113">
        <f t="shared" si="38"/>
        <v>12633835.689999999</v>
      </c>
      <c r="Q214" s="87"/>
      <c r="R214" s="113">
        <v>2036635.49</v>
      </c>
      <c r="S214" s="113">
        <v>10597200.199999999</v>
      </c>
      <c r="T214" s="113">
        <v>12633835.689999999</v>
      </c>
      <c r="U214" s="113">
        <v>0</v>
      </c>
      <c r="V214" s="113">
        <v>0</v>
      </c>
      <c r="W214" s="113">
        <v>0</v>
      </c>
      <c r="X214" s="113">
        <v>12633835.689999999</v>
      </c>
      <c r="Y214" s="87"/>
      <c r="Z214" s="113">
        <v>0</v>
      </c>
      <c r="AA214" s="113">
        <v>0</v>
      </c>
      <c r="AB214" s="113">
        <v>0</v>
      </c>
      <c r="AC214" s="113">
        <v>0</v>
      </c>
      <c r="AD214" s="113">
        <v>0</v>
      </c>
      <c r="AE214" s="113">
        <v>0</v>
      </c>
      <c r="AF214" s="113">
        <v>0</v>
      </c>
      <c r="AG214" s="87"/>
      <c r="AH214" s="113">
        <v>0</v>
      </c>
      <c r="AI214" s="113">
        <v>0</v>
      </c>
      <c r="AJ214" s="113">
        <v>0</v>
      </c>
      <c r="AK214" s="113">
        <v>0</v>
      </c>
      <c r="AL214" s="113">
        <v>0</v>
      </c>
      <c r="AM214" s="113">
        <v>0</v>
      </c>
      <c r="AN214" s="113">
        <v>0</v>
      </c>
      <c r="AO214" s="87"/>
      <c r="AP214" s="113">
        <v>0</v>
      </c>
      <c r="AQ214" s="113">
        <v>0</v>
      </c>
      <c r="AR214" s="113">
        <v>0</v>
      </c>
      <c r="AS214" s="113">
        <v>0</v>
      </c>
      <c r="AT214" s="113">
        <v>0</v>
      </c>
      <c r="AU214" s="113">
        <v>0</v>
      </c>
      <c r="AV214" s="113">
        <v>0</v>
      </c>
      <c r="AW214" s="87"/>
      <c r="AX214" s="113">
        <f t="shared" si="39"/>
        <v>0</v>
      </c>
      <c r="AY214" s="113">
        <f t="shared" si="40"/>
        <v>0</v>
      </c>
      <c r="AZ214" s="113">
        <f t="shared" si="41"/>
        <v>0</v>
      </c>
      <c r="BA214" s="113">
        <f t="shared" si="42"/>
        <v>0</v>
      </c>
      <c r="BB214" s="113">
        <f t="shared" si="43"/>
        <v>0</v>
      </c>
      <c r="BC214" s="113">
        <f t="shared" si="44"/>
        <v>0</v>
      </c>
      <c r="BD214" s="113">
        <f t="shared" si="45"/>
        <v>0</v>
      </c>
      <c r="BE214" s="113"/>
      <c r="BF214" s="114"/>
      <c r="BG214" s="114"/>
      <c r="BH214" s="114"/>
      <c r="BI214" s="114"/>
      <c r="BJ214" s="114"/>
      <c r="BK214" s="114"/>
      <c r="BL214" s="115"/>
    </row>
    <row r="215" spans="2:64" s="116" customFormat="1" x14ac:dyDescent="0.5">
      <c r="B215" s="117">
        <v>2013</v>
      </c>
      <c r="C215" s="118">
        <v>8308</v>
      </c>
      <c r="D215" s="117">
        <v>10</v>
      </c>
      <c r="E215" s="117">
        <v>3000</v>
      </c>
      <c r="F215" s="117">
        <v>3500</v>
      </c>
      <c r="G215" s="117">
        <v>357</v>
      </c>
      <c r="H215" s="117">
        <v>35701</v>
      </c>
      <c r="I215" s="119" t="s">
        <v>139</v>
      </c>
      <c r="J215" s="87">
        <v>2036635.49</v>
      </c>
      <c r="K215" s="87">
        <v>10597200.199999999</v>
      </c>
      <c r="L215" s="87">
        <f t="shared" si="37"/>
        <v>12633835.689999999</v>
      </c>
      <c r="M215" s="87">
        <v>0</v>
      </c>
      <c r="N215" s="87">
        <v>0</v>
      </c>
      <c r="O215" s="87">
        <f t="shared" si="36"/>
        <v>0</v>
      </c>
      <c r="P215" s="87">
        <f t="shared" si="38"/>
        <v>12633835.689999999</v>
      </c>
      <c r="Q215" s="87"/>
      <c r="R215" s="87">
        <v>2036635.49</v>
      </c>
      <c r="S215" s="87">
        <v>10597200.199999999</v>
      </c>
      <c r="T215" s="87">
        <f>R215+S215</f>
        <v>12633835.689999999</v>
      </c>
      <c r="U215" s="87">
        <v>0</v>
      </c>
      <c r="V215" s="87">
        <v>0</v>
      </c>
      <c r="W215" s="87">
        <v>0</v>
      </c>
      <c r="X215" s="87">
        <v>12633835.689999999</v>
      </c>
      <c r="Y215" s="87"/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87">
        <v>0</v>
      </c>
      <c r="AG215" s="87"/>
      <c r="AH215" s="87">
        <v>0</v>
      </c>
      <c r="AI215" s="87">
        <v>0</v>
      </c>
      <c r="AJ215" s="87">
        <v>0</v>
      </c>
      <c r="AK215" s="87">
        <v>0</v>
      </c>
      <c r="AL215" s="87">
        <v>0</v>
      </c>
      <c r="AM215" s="87">
        <v>0</v>
      </c>
      <c r="AN215" s="87">
        <v>0</v>
      </c>
      <c r="AO215" s="87"/>
      <c r="AP215" s="87">
        <v>0</v>
      </c>
      <c r="AQ215" s="87">
        <v>0</v>
      </c>
      <c r="AR215" s="87">
        <v>0</v>
      </c>
      <c r="AS215" s="87">
        <v>0</v>
      </c>
      <c r="AT215" s="87">
        <v>0</v>
      </c>
      <c r="AU215" s="87">
        <v>0</v>
      </c>
      <c r="AV215" s="87">
        <v>0</v>
      </c>
      <c r="AW215" s="87"/>
      <c r="AX215" s="120">
        <f t="shared" si="39"/>
        <v>0</v>
      </c>
      <c r="AY215" s="120">
        <f t="shared" si="40"/>
        <v>0</v>
      </c>
      <c r="AZ215" s="120">
        <f t="shared" si="41"/>
        <v>0</v>
      </c>
      <c r="BA215" s="120">
        <f t="shared" si="42"/>
        <v>0</v>
      </c>
      <c r="BB215" s="120">
        <f t="shared" si="43"/>
        <v>0</v>
      </c>
      <c r="BC215" s="120">
        <f t="shared" si="44"/>
        <v>0</v>
      </c>
      <c r="BD215" s="120">
        <f t="shared" si="45"/>
        <v>0</v>
      </c>
      <c r="BE215" s="120" t="s">
        <v>126</v>
      </c>
      <c r="BF215" s="87">
        <v>2</v>
      </c>
      <c r="BG215" s="87">
        <v>0</v>
      </c>
      <c r="BH215" s="87">
        <v>3</v>
      </c>
      <c r="BI215" s="87">
        <v>0</v>
      </c>
      <c r="BJ215" s="128">
        <v>-1</v>
      </c>
      <c r="BK215" s="128">
        <v>0</v>
      </c>
      <c r="BL215" s="170">
        <v>10.357010000000001</v>
      </c>
    </row>
    <row r="216" spans="2:64" s="116" customFormat="1" x14ac:dyDescent="0.5">
      <c r="B216" s="96">
        <v>2013</v>
      </c>
      <c r="C216" s="97">
        <v>8308</v>
      </c>
      <c r="D216" s="96">
        <v>10</v>
      </c>
      <c r="E216" s="96">
        <v>5000</v>
      </c>
      <c r="F216" s="96"/>
      <c r="G216" s="96"/>
      <c r="H216" s="96"/>
      <c r="I216" s="98" t="s">
        <v>108</v>
      </c>
      <c r="J216" s="99">
        <v>4366231.04</v>
      </c>
      <c r="K216" s="99">
        <v>4495773</v>
      </c>
      <c r="L216" s="99">
        <f t="shared" si="37"/>
        <v>8862004.0399999991</v>
      </c>
      <c r="M216" s="99">
        <v>0</v>
      </c>
      <c r="N216" s="99">
        <v>0</v>
      </c>
      <c r="O216" s="99">
        <f t="shared" si="36"/>
        <v>0</v>
      </c>
      <c r="P216" s="99">
        <f t="shared" si="38"/>
        <v>8862004.0399999991</v>
      </c>
      <c r="Q216" s="87"/>
      <c r="R216" s="99">
        <v>3851384</v>
      </c>
      <c r="S216" s="99">
        <v>4495773</v>
      </c>
      <c r="T216" s="99">
        <v>8347157</v>
      </c>
      <c r="U216" s="99">
        <v>0</v>
      </c>
      <c r="V216" s="99">
        <v>0</v>
      </c>
      <c r="W216" s="99">
        <v>0</v>
      </c>
      <c r="X216" s="99">
        <v>8347157</v>
      </c>
      <c r="Y216" s="87"/>
      <c r="Z216" s="99">
        <v>0</v>
      </c>
      <c r="AA216" s="99">
        <v>0</v>
      </c>
      <c r="AB216" s="99">
        <v>0</v>
      </c>
      <c r="AC216" s="99">
        <v>0</v>
      </c>
      <c r="AD216" s="99">
        <v>0</v>
      </c>
      <c r="AE216" s="99">
        <v>0</v>
      </c>
      <c r="AF216" s="99">
        <v>0</v>
      </c>
      <c r="AG216" s="87"/>
      <c r="AH216" s="99">
        <v>0</v>
      </c>
      <c r="AI216" s="99">
        <v>0</v>
      </c>
      <c r="AJ216" s="99">
        <v>0</v>
      </c>
      <c r="AK216" s="99">
        <v>0</v>
      </c>
      <c r="AL216" s="99">
        <v>0</v>
      </c>
      <c r="AM216" s="99">
        <v>0</v>
      </c>
      <c r="AN216" s="99">
        <v>0</v>
      </c>
      <c r="AO216" s="87"/>
      <c r="AP216" s="99">
        <v>0</v>
      </c>
      <c r="AQ216" s="99">
        <v>0</v>
      </c>
      <c r="AR216" s="99">
        <v>0</v>
      </c>
      <c r="AS216" s="99">
        <v>0</v>
      </c>
      <c r="AT216" s="99">
        <v>0</v>
      </c>
      <c r="AU216" s="99">
        <v>0</v>
      </c>
      <c r="AV216" s="99">
        <v>0</v>
      </c>
      <c r="AW216" s="87"/>
      <c r="AX216" s="99">
        <f t="shared" si="39"/>
        <v>514847.04000000004</v>
      </c>
      <c r="AY216" s="99">
        <f t="shared" si="40"/>
        <v>0</v>
      </c>
      <c r="AZ216" s="99">
        <f t="shared" si="41"/>
        <v>514847.04000000004</v>
      </c>
      <c r="BA216" s="99">
        <f t="shared" si="42"/>
        <v>0</v>
      </c>
      <c r="BB216" s="99">
        <f t="shared" si="43"/>
        <v>0</v>
      </c>
      <c r="BC216" s="99">
        <f t="shared" si="44"/>
        <v>0</v>
      </c>
      <c r="BD216" s="99">
        <f t="shared" si="45"/>
        <v>514847.04000000004</v>
      </c>
      <c r="BE216" s="99"/>
      <c r="BF216" s="100"/>
      <c r="BG216" s="100"/>
      <c r="BH216" s="100"/>
      <c r="BI216" s="100"/>
      <c r="BJ216" s="100"/>
      <c r="BK216" s="100"/>
      <c r="BL216" s="101"/>
    </row>
    <row r="217" spans="2:64" s="95" customFormat="1" x14ac:dyDescent="0.5">
      <c r="B217" s="103">
        <v>2013</v>
      </c>
      <c r="C217" s="104">
        <v>8308</v>
      </c>
      <c r="D217" s="103">
        <v>10</v>
      </c>
      <c r="E217" s="103">
        <v>5000</v>
      </c>
      <c r="F217" s="103">
        <v>5100</v>
      </c>
      <c r="G217" s="103"/>
      <c r="H217" s="103"/>
      <c r="I217" s="105" t="s">
        <v>84</v>
      </c>
      <c r="J217" s="106">
        <v>4366231.04</v>
      </c>
      <c r="K217" s="106">
        <v>4495773</v>
      </c>
      <c r="L217" s="106">
        <f t="shared" si="37"/>
        <v>8862004.0399999991</v>
      </c>
      <c r="M217" s="106">
        <v>0</v>
      </c>
      <c r="N217" s="106">
        <v>0</v>
      </c>
      <c r="O217" s="106">
        <f t="shared" si="36"/>
        <v>0</v>
      </c>
      <c r="P217" s="106">
        <f t="shared" si="38"/>
        <v>8862004.0399999991</v>
      </c>
      <c r="Q217" s="87"/>
      <c r="R217" s="106">
        <v>3851384</v>
      </c>
      <c r="S217" s="106">
        <v>4495773</v>
      </c>
      <c r="T217" s="106">
        <v>8347157</v>
      </c>
      <c r="U217" s="106">
        <v>0</v>
      </c>
      <c r="V217" s="106">
        <v>0</v>
      </c>
      <c r="W217" s="106">
        <v>0</v>
      </c>
      <c r="X217" s="106">
        <v>8347157</v>
      </c>
      <c r="Y217" s="87"/>
      <c r="Z217" s="106">
        <v>0</v>
      </c>
      <c r="AA217" s="106">
        <v>0</v>
      </c>
      <c r="AB217" s="106">
        <v>0</v>
      </c>
      <c r="AC217" s="106">
        <v>0</v>
      </c>
      <c r="AD217" s="106">
        <v>0</v>
      </c>
      <c r="AE217" s="106">
        <v>0</v>
      </c>
      <c r="AF217" s="106">
        <v>0</v>
      </c>
      <c r="AG217" s="87"/>
      <c r="AH217" s="106">
        <v>0</v>
      </c>
      <c r="AI217" s="106">
        <v>0</v>
      </c>
      <c r="AJ217" s="106">
        <v>0</v>
      </c>
      <c r="AK217" s="106">
        <v>0</v>
      </c>
      <c r="AL217" s="106">
        <v>0</v>
      </c>
      <c r="AM217" s="106">
        <v>0</v>
      </c>
      <c r="AN217" s="106">
        <v>0</v>
      </c>
      <c r="AO217" s="87"/>
      <c r="AP217" s="106">
        <v>0</v>
      </c>
      <c r="AQ217" s="106">
        <v>0</v>
      </c>
      <c r="AR217" s="106">
        <v>0</v>
      </c>
      <c r="AS217" s="106">
        <v>0</v>
      </c>
      <c r="AT217" s="106">
        <v>0</v>
      </c>
      <c r="AU217" s="106">
        <v>0</v>
      </c>
      <c r="AV217" s="106">
        <v>0</v>
      </c>
      <c r="AW217" s="87"/>
      <c r="AX217" s="106">
        <f t="shared" si="39"/>
        <v>514847.04000000004</v>
      </c>
      <c r="AY217" s="106">
        <f t="shared" si="40"/>
        <v>0</v>
      </c>
      <c r="AZ217" s="106">
        <f t="shared" si="41"/>
        <v>514847.04000000004</v>
      </c>
      <c r="BA217" s="106">
        <f t="shared" si="42"/>
        <v>0</v>
      </c>
      <c r="BB217" s="106">
        <f t="shared" si="43"/>
        <v>0</v>
      </c>
      <c r="BC217" s="106">
        <f t="shared" si="44"/>
        <v>0</v>
      </c>
      <c r="BD217" s="106">
        <f t="shared" si="45"/>
        <v>514847.04000000004</v>
      </c>
      <c r="BE217" s="106"/>
      <c r="BF217" s="107"/>
      <c r="BG217" s="107"/>
      <c r="BH217" s="107"/>
      <c r="BI217" s="107"/>
      <c r="BJ217" s="107"/>
      <c r="BK217" s="107"/>
      <c r="BL217" s="108"/>
    </row>
    <row r="218" spans="2:64" s="109" customFormat="1" x14ac:dyDescent="0.5">
      <c r="B218" s="110">
        <v>2013</v>
      </c>
      <c r="C218" s="111">
        <v>8308</v>
      </c>
      <c r="D218" s="110">
        <v>10</v>
      </c>
      <c r="E218" s="110">
        <v>5000</v>
      </c>
      <c r="F218" s="110">
        <v>5100</v>
      </c>
      <c r="G218" s="110">
        <v>515</v>
      </c>
      <c r="H218" s="110"/>
      <c r="I218" s="112" t="s">
        <v>87</v>
      </c>
      <c r="J218" s="113">
        <v>4366231.04</v>
      </c>
      <c r="K218" s="113">
        <v>4495773</v>
      </c>
      <c r="L218" s="113">
        <f t="shared" si="37"/>
        <v>8862004.0399999991</v>
      </c>
      <c r="M218" s="113">
        <v>0</v>
      </c>
      <c r="N218" s="113">
        <v>0</v>
      </c>
      <c r="O218" s="113">
        <f t="shared" si="36"/>
        <v>0</v>
      </c>
      <c r="P218" s="113">
        <f t="shared" si="38"/>
        <v>8862004.0399999991</v>
      </c>
      <c r="Q218" s="87"/>
      <c r="R218" s="113">
        <v>3851384</v>
      </c>
      <c r="S218" s="113">
        <v>4495773</v>
      </c>
      <c r="T218" s="113">
        <v>8347157</v>
      </c>
      <c r="U218" s="113">
        <v>0</v>
      </c>
      <c r="V218" s="113">
        <v>0</v>
      </c>
      <c r="W218" s="113">
        <v>0</v>
      </c>
      <c r="X218" s="113">
        <v>8347157</v>
      </c>
      <c r="Y218" s="87"/>
      <c r="Z218" s="113">
        <v>0</v>
      </c>
      <c r="AA218" s="113">
        <v>0</v>
      </c>
      <c r="AB218" s="113">
        <v>0</v>
      </c>
      <c r="AC218" s="113">
        <v>0</v>
      </c>
      <c r="AD218" s="113">
        <v>0</v>
      </c>
      <c r="AE218" s="113">
        <v>0</v>
      </c>
      <c r="AF218" s="113">
        <v>0</v>
      </c>
      <c r="AG218" s="87"/>
      <c r="AH218" s="113">
        <v>0</v>
      </c>
      <c r="AI218" s="113">
        <v>0</v>
      </c>
      <c r="AJ218" s="113">
        <v>0</v>
      </c>
      <c r="AK218" s="113">
        <v>0</v>
      </c>
      <c r="AL218" s="113">
        <v>0</v>
      </c>
      <c r="AM218" s="113">
        <v>0</v>
      </c>
      <c r="AN218" s="113">
        <v>0</v>
      </c>
      <c r="AO218" s="87"/>
      <c r="AP218" s="113">
        <v>0</v>
      </c>
      <c r="AQ218" s="113">
        <v>0</v>
      </c>
      <c r="AR218" s="113">
        <v>0</v>
      </c>
      <c r="AS218" s="113">
        <v>0</v>
      </c>
      <c r="AT218" s="113">
        <v>0</v>
      </c>
      <c r="AU218" s="113">
        <v>0</v>
      </c>
      <c r="AV218" s="113">
        <v>0</v>
      </c>
      <c r="AW218" s="87"/>
      <c r="AX218" s="113">
        <f t="shared" si="39"/>
        <v>514847.04000000004</v>
      </c>
      <c r="AY218" s="113">
        <f t="shared" si="40"/>
        <v>0</v>
      </c>
      <c r="AZ218" s="113">
        <f t="shared" si="41"/>
        <v>514847.04000000004</v>
      </c>
      <c r="BA218" s="113">
        <f t="shared" si="42"/>
        <v>0</v>
      </c>
      <c r="BB218" s="113">
        <f t="shared" si="43"/>
        <v>0</v>
      </c>
      <c r="BC218" s="113">
        <f t="shared" si="44"/>
        <v>0</v>
      </c>
      <c r="BD218" s="113">
        <f t="shared" si="45"/>
        <v>514847.04000000004</v>
      </c>
      <c r="BE218" s="113"/>
      <c r="BF218" s="114"/>
      <c r="BG218" s="114"/>
      <c r="BH218" s="114"/>
      <c r="BI218" s="114"/>
      <c r="BJ218" s="114"/>
      <c r="BK218" s="114"/>
      <c r="BL218" s="115"/>
    </row>
    <row r="219" spans="2:64" s="116" customFormat="1" x14ac:dyDescent="0.5">
      <c r="B219" s="117">
        <v>2013</v>
      </c>
      <c r="C219" s="118">
        <v>8308</v>
      </c>
      <c r="D219" s="117">
        <v>10</v>
      </c>
      <c r="E219" s="117">
        <v>5000</v>
      </c>
      <c r="F219" s="117">
        <v>5100</v>
      </c>
      <c r="G219" s="117">
        <v>515</v>
      </c>
      <c r="H219" s="117">
        <v>51501</v>
      </c>
      <c r="I219" s="119" t="s">
        <v>88</v>
      </c>
      <c r="J219" s="87">
        <v>4366231.04</v>
      </c>
      <c r="K219" s="87">
        <v>4495773</v>
      </c>
      <c r="L219" s="87">
        <f t="shared" si="37"/>
        <v>8862004.0399999991</v>
      </c>
      <c r="M219" s="87">
        <v>0</v>
      </c>
      <c r="N219" s="87">
        <v>0</v>
      </c>
      <c r="O219" s="87">
        <f t="shared" si="36"/>
        <v>0</v>
      </c>
      <c r="P219" s="87">
        <f t="shared" si="38"/>
        <v>8862004.0399999991</v>
      </c>
      <c r="Q219" s="87"/>
      <c r="R219" s="87">
        <v>3851384</v>
      </c>
      <c r="S219" s="87">
        <v>4495773</v>
      </c>
      <c r="T219" s="87">
        <v>8347157</v>
      </c>
      <c r="U219" s="87">
        <v>0</v>
      </c>
      <c r="V219" s="87">
        <v>0</v>
      </c>
      <c r="W219" s="87">
        <v>0</v>
      </c>
      <c r="X219" s="87">
        <v>8347157</v>
      </c>
      <c r="Y219" s="87"/>
      <c r="Z219" s="87">
        <v>0</v>
      </c>
      <c r="AA219" s="87">
        <v>0</v>
      </c>
      <c r="AB219" s="87">
        <v>0</v>
      </c>
      <c r="AC219" s="87">
        <v>0</v>
      </c>
      <c r="AD219" s="87">
        <v>0</v>
      </c>
      <c r="AE219" s="87">
        <v>0</v>
      </c>
      <c r="AF219" s="87">
        <v>0</v>
      </c>
      <c r="AG219" s="87"/>
      <c r="AH219" s="87">
        <v>0</v>
      </c>
      <c r="AI219" s="87">
        <v>0</v>
      </c>
      <c r="AJ219" s="87">
        <v>0</v>
      </c>
      <c r="AK219" s="87">
        <v>0</v>
      </c>
      <c r="AL219" s="87">
        <v>0</v>
      </c>
      <c r="AM219" s="87">
        <v>0</v>
      </c>
      <c r="AN219" s="87">
        <v>0</v>
      </c>
      <c r="AO219" s="87"/>
      <c r="AP219" s="87">
        <v>0</v>
      </c>
      <c r="AQ219" s="87">
        <v>0</v>
      </c>
      <c r="AR219" s="87">
        <v>0</v>
      </c>
      <c r="AS219" s="87">
        <v>0</v>
      </c>
      <c r="AT219" s="87">
        <v>0</v>
      </c>
      <c r="AU219" s="87">
        <v>0</v>
      </c>
      <c r="AV219" s="87">
        <v>0</v>
      </c>
      <c r="AW219" s="87"/>
      <c r="AX219" s="120">
        <f t="shared" si="39"/>
        <v>514847.04000000004</v>
      </c>
      <c r="AY219" s="120">
        <f t="shared" si="40"/>
        <v>0</v>
      </c>
      <c r="AZ219" s="120">
        <f t="shared" si="41"/>
        <v>514847.04000000004</v>
      </c>
      <c r="BA219" s="120">
        <f t="shared" si="42"/>
        <v>0</v>
      </c>
      <c r="BB219" s="120">
        <f t="shared" si="43"/>
        <v>0</v>
      </c>
      <c r="BC219" s="120">
        <f t="shared" si="44"/>
        <v>0</v>
      </c>
      <c r="BD219" s="120">
        <f t="shared" si="45"/>
        <v>514847.04000000004</v>
      </c>
      <c r="BE219" s="120" t="s">
        <v>72</v>
      </c>
      <c r="BF219" s="87">
        <v>408</v>
      </c>
      <c r="BG219" s="87">
        <v>0</v>
      </c>
      <c r="BH219" s="87">
        <v>408</v>
      </c>
      <c r="BI219" s="87">
        <v>0</v>
      </c>
      <c r="BJ219" s="128">
        <v>0</v>
      </c>
      <c r="BK219" s="128">
        <v>0</v>
      </c>
      <c r="BL219" s="127">
        <v>10.51501</v>
      </c>
    </row>
    <row r="220" spans="2:64" s="95" customFormat="1" ht="36" customHeight="1" x14ac:dyDescent="0.5">
      <c r="B220" s="103">
        <v>2013</v>
      </c>
      <c r="C220" s="104">
        <v>8308</v>
      </c>
      <c r="D220" s="103">
        <v>10</v>
      </c>
      <c r="E220" s="103">
        <v>5000</v>
      </c>
      <c r="F220" s="103">
        <v>5600</v>
      </c>
      <c r="G220" s="103"/>
      <c r="H220" s="103"/>
      <c r="I220" s="105" t="s">
        <v>140</v>
      </c>
      <c r="J220" s="106">
        <v>0</v>
      </c>
      <c r="K220" s="106">
        <v>0</v>
      </c>
      <c r="L220" s="106">
        <f t="shared" si="37"/>
        <v>0</v>
      </c>
      <c r="M220" s="106">
        <v>0</v>
      </c>
      <c r="N220" s="106">
        <v>0</v>
      </c>
      <c r="O220" s="106">
        <f t="shared" si="36"/>
        <v>0</v>
      </c>
      <c r="P220" s="106">
        <f t="shared" si="38"/>
        <v>0</v>
      </c>
      <c r="Q220" s="87"/>
      <c r="R220" s="106">
        <v>0</v>
      </c>
      <c r="S220" s="106">
        <v>0</v>
      </c>
      <c r="T220" s="106">
        <v>0</v>
      </c>
      <c r="U220" s="106">
        <v>0</v>
      </c>
      <c r="V220" s="106">
        <v>0</v>
      </c>
      <c r="W220" s="106">
        <v>0</v>
      </c>
      <c r="X220" s="106">
        <v>0</v>
      </c>
      <c r="Y220" s="87"/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87"/>
      <c r="AH220" s="106">
        <v>0</v>
      </c>
      <c r="AI220" s="106">
        <v>0</v>
      </c>
      <c r="AJ220" s="106">
        <v>0</v>
      </c>
      <c r="AK220" s="106">
        <v>0</v>
      </c>
      <c r="AL220" s="106">
        <v>0</v>
      </c>
      <c r="AM220" s="106">
        <v>0</v>
      </c>
      <c r="AN220" s="106">
        <v>0</v>
      </c>
      <c r="AO220" s="87"/>
      <c r="AP220" s="106">
        <v>0</v>
      </c>
      <c r="AQ220" s="106">
        <v>0</v>
      </c>
      <c r="AR220" s="106">
        <v>0</v>
      </c>
      <c r="AS220" s="106">
        <v>0</v>
      </c>
      <c r="AT220" s="106">
        <v>0</v>
      </c>
      <c r="AU220" s="106">
        <v>0</v>
      </c>
      <c r="AV220" s="106">
        <v>0</v>
      </c>
      <c r="AW220" s="87"/>
      <c r="AX220" s="106">
        <f t="shared" si="39"/>
        <v>0</v>
      </c>
      <c r="AY220" s="106">
        <f t="shared" si="40"/>
        <v>0</v>
      </c>
      <c r="AZ220" s="106">
        <f t="shared" si="41"/>
        <v>0</v>
      </c>
      <c r="BA220" s="106">
        <f t="shared" si="42"/>
        <v>0</v>
      </c>
      <c r="BB220" s="106">
        <f t="shared" si="43"/>
        <v>0</v>
      </c>
      <c r="BC220" s="106">
        <f t="shared" si="44"/>
        <v>0</v>
      </c>
      <c r="BD220" s="106">
        <f t="shared" si="45"/>
        <v>0</v>
      </c>
      <c r="BE220" s="106"/>
      <c r="BF220" s="107"/>
      <c r="BG220" s="107"/>
      <c r="BH220" s="107"/>
      <c r="BI220" s="107"/>
      <c r="BJ220" s="107"/>
      <c r="BK220" s="107"/>
      <c r="BL220" s="108"/>
    </row>
    <row r="221" spans="2:64" s="95" customFormat="1" ht="36" customHeight="1" x14ac:dyDescent="0.5">
      <c r="B221" s="110">
        <v>2013</v>
      </c>
      <c r="C221" s="111">
        <v>8308</v>
      </c>
      <c r="D221" s="110">
        <v>10</v>
      </c>
      <c r="E221" s="110">
        <v>5000</v>
      </c>
      <c r="F221" s="110">
        <v>5600</v>
      </c>
      <c r="G221" s="110">
        <v>565</v>
      </c>
      <c r="H221" s="110"/>
      <c r="I221" s="112" t="s">
        <v>141</v>
      </c>
      <c r="J221" s="113">
        <v>0</v>
      </c>
      <c r="K221" s="113">
        <v>0</v>
      </c>
      <c r="L221" s="113">
        <f t="shared" si="37"/>
        <v>0</v>
      </c>
      <c r="M221" s="113">
        <v>0</v>
      </c>
      <c r="N221" s="113">
        <v>0</v>
      </c>
      <c r="O221" s="113">
        <f t="shared" si="36"/>
        <v>0</v>
      </c>
      <c r="P221" s="113">
        <f t="shared" si="38"/>
        <v>0</v>
      </c>
      <c r="Q221" s="87"/>
      <c r="R221" s="113">
        <v>0</v>
      </c>
      <c r="S221" s="113">
        <v>0</v>
      </c>
      <c r="T221" s="113">
        <v>0</v>
      </c>
      <c r="U221" s="113">
        <v>0</v>
      </c>
      <c r="V221" s="113">
        <v>0</v>
      </c>
      <c r="W221" s="113">
        <v>0</v>
      </c>
      <c r="X221" s="113">
        <v>0</v>
      </c>
      <c r="Y221" s="87"/>
      <c r="Z221" s="113">
        <v>0</v>
      </c>
      <c r="AA221" s="113">
        <v>0</v>
      </c>
      <c r="AB221" s="113">
        <v>0</v>
      </c>
      <c r="AC221" s="113">
        <v>0</v>
      </c>
      <c r="AD221" s="113">
        <v>0</v>
      </c>
      <c r="AE221" s="113">
        <v>0</v>
      </c>
      <c r="AF221" s="113">
        <v>0</v>
      </c>
      <c r="AG221" s="87"/>
      <c r="AH221" s="113">
        <v>0</v>
      </c>
      <c r="AI221" s="113">
        <v>0</v>
      </c>
      <c r="AJ221" s="113">
        <v>0</v>
      </c>
      <c r="AK221" s="113">
        <v>0</v>
      </c>
      <c r="AL221" s="113">
        <v>0</v>
      </c>
      <c r="AM221" s="113">
        <v>0</v>
      </c>
      <c r="AN221" s="113">
        <v>0</v>
      </c>
      <c r="AO221" s="87"/>
      <c r="AP221" s="113">
        <v>0</v>
      </c>
      <c r="AQ221" s="113">
        <v>0</v>
      </c>
      <c r="AR221" s="113">
        <v>0</v>
      </c>
      <c r="AS221" s="113">
        <v>0</v>
      </c>
      <c r="AT221" s="113">
        <v>0</v>
      </c>
      <c r="AU221" s="113">
        <v>0</v>
      </c>
      <c r="AV221" s="113">
        <v>0</v>
      </c>
      <c r="AW221" s="87"/>
      <c r="AX221" s="113">
        <f t="shared" si="39"/>
        <v>0</v>
      </c>
      <c r="AY221" s="113">
        <f t="shared" si="40"/>
        <v>0</v>
      </c>
      <c r="AZ221" s="113">
        <f t="shared" si="41"/>
        <v>0</v>
      </c>
      <c r="BA221" s="113">
        <f t="shared" si="42"/>
        <v>0</v>
      </c>
      <c r="BB221" s="113">
        <f t="shared" si="43"/>
        <v>0</v>
      </c>
      <c r="BC221" s="113">
        <f t="shared" si="44"/>
        <v>0</v>
      </c>
      <c r="BD221" s="113">
        <f t="shared" si="45"/>
        <v>0</v>
      </c>
      <c r="BE221" s="113"/>
      <c r="BF221" s="114"/>
      <c r="BG221" s="114"/>
      <c r="BH221" s="114"/>
      <c r="BI221" s="114"/>
      <c r="BJ221" s="114"/>
      <c r="BK221" s="114"/>
      <c r="BL221" s="115"/>
    </row>
    <row r="222" spans="2:64" s="109" customFormat="1" x14ac:dyDescent="0.5">
      <c r="B222" s="117">
        <v>2013</v>
      </c>
      <c r="C222" s="118">
        <v>8308</v>
      </c>
      <c r="D222" s="117">
        <v>10</v>
      </c>
      <c r="E222" s="117">
        <v>5000</v>
      </c>
      <c r="F222" s="117">
        <v>5600</v>
      </c>
      <c r="G222" s="117">
        <v>565</v>
      </c>
      <c r="H222" s="117">
        <v>56501</v>
      </c>
      <c r="I222" s="119" t="s">
        <v>142</v>
      </c>
      <c r="J222" s="87">
        <v>0</v>
      </c>
      <c r="K222" s="87">
        <v>0</v>
      </c>
      <c r="L222" s="87">
        <f t="shared" si="37"/>
        <v>0</v>
      </c>
      <c r="M222" s="87">
        <v>0</v>
      </c>
      <c r="N222" s="87">
        <v>0</v>
      </c>
      <c r="O222" s="87">
        <f t="shared" si="36"/>
        <v>0</v>
      </c>
      <c r="P222" s="87">
        <f t="shared" si="38"/>
        <v>0</v>
      </c>
      <c r="Q222" s="87"/>
      <c r="R222" s="87">
        <v>0</v>
      </c>
      <c r="S222" s="87">
        <v>0</v>
      </c>
      <c r="T222" s="87">
        <v>0</v>
      </c>
      <c r="U222" s="87">
        <v>0</v>
      </c>
      <c r="V222" s="87">
        <v>0</v>
      </c>
      <c r="W222" s="87">
        <v>0</v>
      </c>
      <c r="X222" s="87">
        <v>0</v>
      </c>
      <c r="Y222" s="87"/>
      <c r="Z222" s="87">
        <v>0</v>
      </c>
      <c r="AA222" s="87">
        <v>0</v>
      </c>
      <c r="AB222" s="87">
        <v>0</v>
      </c>
      <c r="AC222" s="87">
        <v>0</v>
      </c>
      <c r="AD222" s="87">
        <v>0</v>
      </c>
      <c r="AE222" s="87">
        <v>0</v>
      </c>
      <c r="AF222" s="87">
        <v>0</v>
      </c>
      <c r="AG222" s="87"/>
      <c r="AH222" s="87">
        <v>0</v>
      </c>
      <c r="AI222" s="87">
        <v>0</v>
      </c>
      <c r="AJ222" s="87">
        <v>0</v>
      </c>
      <c r="AK222" s="87">
        <v>0</v>
      </c>
      <c r="AL222" s="87">
        <v>0</v>
      </c>
      <c r="AM222" s="87">
        <v>0</v>
      </c>
      <c r="AN222" s="87">
        <v>0</v>
      </c>
      <c r="AO222" s="87"/>
      <c r="AP222" s="87">
        <v>0</v>
      </c>
      <c r="AQ222" s="87">
        <v>0</v>
      </c>
      <c r="AR222" s="87">
        <v>0</v>
      </c>
      <c r="AS222" s="87">
        <v>0</v>
      </c>
      <c r="AT222" s="87">
        <v>0</v>
      </c>
      <c r="AU222" s="87">
        <v>0</v>
      </c>
      <c r="AV222" s="87">
        <v>0</v>
      </c>
      <c r="AW222" s="87"/>
      <c r="AX222" s="120">
        <f t="shared" si="39"/>
        <v>0</v>
      </c>
      <c r="AY222" s="120">
        <f t="shared" si="40"/>
        <v>0</v>
      </c>
      <c r="AZ222" s="120">
        <f t="shared" si="41"/>
        <v>0</v>
      </c>
      <c r="BA222" s="120">
        <f t="shared" si="42"/>
        <v>0</v>
      </c>
      <c r="BB222" s="120">
        <f t="shared" si="43"/>
        <v>0</v>
      </c>
      <c r="BC222" s="120">
        <f t="shared" si="44"/>
        <v>0</v>
      </c>
      <c r="BD222" s="120">
        <f t="shared" si="45"/>
        <v>0</v>
      </c>
      <c r="BE222" s="120" t="s">
        <v>72</v>
      </c>
      <c r="BF222" s="87">
        <v>0</v>
      </c>
      <c r="BG222" s="87">
        <v>0</v>
      </c>
      <c r="BH222" s="87">
        <v>0</v>
      </c>
      <c r="BI222" s="87">
        <v>0</v>
      </c>
      <c r="BJ222" s="128">
        <v>0</v>
      </c>
      <c r="BK222" s="128">
        <v>0</v>
      </c>
      <c r="BL222" s="127">
        <v>10.565009999999999</v>
      </c>
    </row>
    <row r="223" spans="2:64" s="95" customFormat="1" x14ac:dyDescent="0.5">
      <c r="B223" s="96">
        <v>2013</v>
      </c>
      <c r="C223" s="97">
        <v>8308</v>
      </c>
      <c r="D223" s="96">
        <v>10</v>
      </c>
      <c r="E223" s="96">
        <v>6000</v>
      </c>
      <c r="F223" s="96"/>
      <c r="G223" s="96"/>
      <c r="H223" s="96"/>
      <c r="I223" s="98" t="s">
        <v>143</v>
      </c>
      <c r="J223" s="99">
        <v>7280000</v>
      </c>
      <c r="K223" s="99">
        <v>8320000</v>
      </c>
      <c r="L223" s="99">
        <f t="shared" si="37"/>
        <v>15600000</v>
      </c>
      <c r="M223" s="99">
        <v>0</v>
      </c>
      <c r="N223" s="99">
        <v>0</v>
      </c>
      <c r="O223" s="99">
        <f t="shared" si="36"/>
        <v>0</v>
      </c>
      <c r="P223" s="99">
        <f t="shared" si="38"/>
        <v>15600000</v>
      </c>
      <c r="Q223" s="87"/>
      <c r="R223" s="99">
        <v>7209654.7000000002</v>
      </c>
      <c r="S223" s="99">
        <v>8320000</v>
      </c>
      <c r="T223" s="99">
        <v>15529654.699999999</v>
      </c>
      <c r="U223" s="99">
        <v>0</v>
      </c>
      <c r="V223" s="99">
        <v>0</v>
      </c>
      <c r="W223" s="99">
        <v>0</v>
      </c>
      <c r="X223" s="99">
        <v>15529654.699999999</v>
      </c>
      <c r="Y223" s="87"/>
      <c r="Z223" s="99">
        <v>0</v>
      </c>
      <c r="AA223" s="99">
        <v>0</v>
      </c>
      <c r="AB223" s="99">
        <v>0</v>
      </c>
      <c r="AC223" s="99">
        <v>0</v>
      </c>
      <c r="AD223" s="99">
        <v>0</v>
      </c>
      <c r="AE223" s="99">
        <v>0</v>
      </c>
      <c r="AF223" s="99">
        <v>0</v>
      </c>
      <c r="AG223" s="87"/>
      <c r="AH223" s="99">
        <v>0</v>
      </c>
      <c r="AI223" s="99">
        <v>0</v>
      </c>
      <c r="AJ223" s="99">
        <v>0</v>
      </c>
      <c r="AK223" s="99">
        <v>0</v>
      </c>
      <c r="AL223" s="99">
        <v>0</v>
      </c>
      <c r="AM223" s="99">
        <v>0</v>
      </c>
      <c r="AN223" s="99">
        <v>0</v>
      </c>
      <c r="AO223" s="87"/>
      <c r="AP223" s="99">
        <v>70345.3</v>
      </c>
      <c r="AQ223" s="99">
        <v>0</v>
      </c>
      <c r="AR223" s="99">
        <v>70345.3</v>
      </c>
      <c r="AS223" s="99">
        <v>0</v>
      </c>
      <c r="AT223" s="99">
        <v>0</v>
      </c>
      <c r="AU223" s="99">
        <v>0</v>
      </c>
      <c r="AV223" s="99">
        <v>70345.3</v>
      </c>
      <c r="AW223" s="87"/>
      <c r="AX223" s="99">
        <f t="shared" si="39"/>
        <v>-1.8917489796876907E-10</v>
      </c>
      <c r="AY223" s="99">
        <f t="shared" si="40"/>
        <v>0</v>
      </c>
      <c r="AZ223" s="99">
        <f t="shared" si="41"/>
        <v>-1.8917489796876907E-10</v>
      </c>
      <c r="BA223" s="99">
        <f t="shared" si="42"/>
        <v>0</v>
      </c>
      <c r="BB223" s="99">
        <f t="shared" si="43"/>
        <v>0</v>
      </c>
      <c r="BC223" s="99">
        <f t="shared" si="44"/>
        <v>0</v>
      </c>
      <c r="BD223" s="99">
        <f t="shared" si="45"/>
        <v>-1.8917489796876907E-10</v>
      </c>
      <c r="BE223" s="99"/>
      <c r="BF223" s="100"/>
      <c r="BG223" s="100"/>
      <c r="BH223" s="100"/>
      <c r="BI223" s="100"/>
      <c r="BJ223" s="100"/>
      <c r="BK223" s="100"/>
      <c r="BL223" s="101"/>
    </row>
    <row r="224" spans="2:64" s="109" customFormat="1" x14ac:dyDescent="0.5">
      <c r="B224" s="103">
        <v>2013</v>
      </c>
      <c r="C224" s="104">
        <v>8308</v>
      </c>
      <c r="D224" s="103">
        <v>10</v>
      </c>
      <c r="E224" s="103">
        <v>6000</v>
      </c>
      <c r="F224" s="103">
        <v>6200</v>
      </c>
      <c r="G224" s="103"/>
      <c r="H224" s="103"/>
      <c r="I224" s="105" t="s">
        <v>109</v>
      </c>
      <c r="J224" s="106">
        <v>7280000</v>
      </c>
      <c r="K224" s="106">
        <v>8320000</v>
      </c>
      <c r="L224" s="106">
        <f t="shared" si="37"/>
        <v>15600000</v>
      </c>
      <c r="M224" s="106">
        <v>0</v>
      </c>
      <c r="N224" s="106">
        <v>0</v>
      </c>
      <c r="O224" s="106">
        <f t="shared" si="36"/>
        <v>0</v>
      </c>
      <c r="P224" s="106">
        <f t="shared" si="38"/>
        <v>15600000</v>
      </c>
      <c r="Q224" s="87"/>
      <c r="R224" s="106">
        <v>7209654.7000000002</v>
      </c>
      <c r="S224" s="106">
        <v>8320000</v>
      </c>
      <c r="T224" s="106">
        <v>15529654.699999999</v>
      </c>
      <c r="U224" s="106">
        <v>0</v>
      </c>
      <c r="V224" s="106">
        <v>0</v>
      </c>
      <c r="W224" s="106">
        <v>0</v>
      </c>
      <c r="X224" s="106">
        <v>15529654.699999999</v>
      </c>
      <c r="Y224" s="87"/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87"/>
      <c r="AH224" s="106">
        <v>0</v>
      </c>
      <c r="AI224" s="106">
        <v>0</v>
      </c>
      <c r="AJ224" s="106">
        <v>0</v>
      </c>
      <c r="AK224" s="106">
        <v>0</v>
      </c>
      <c r="AL224" s="106">
        <v>0</v>
      </c>
      <c r="AM224" s="106">
        <v>0</v>
      </c>
      <c r="AN224" s="106">
        <v>0</v>
      </c>
      <c r="AO224" s="87"/>
      <c r="AP224" s="106">
        <v>70345.3</v>
      </c>
      <c r="AQ224" s="106">
        <v>0</v>
      </c>
      <c r="AR224" s="106">
        <v>70345.3</v>
      </c>
      <c r="AS224" s="106">
        <v>0</v>
      </c>
      <c r="AT224" s="106">
        <v>0</v>
      </c>
      <c r="AU224" s="106">
        <v>0</v>
      </c>
      <c r="AV224" s="106">
        <v>70345.3</v>
      </c>
      <c r="AW224" s="87"/>
      <c r="AX224" s="106">
        <f t="shared" si="39"/>
        <v>-1.8917489796876907E-10</v>
      </c>
      <c r="AY224" s="106">
        <f t="shared" si="40"/>
        <v>0</v>
      </c>
      <c r="AZ224" s="106">
        <f t="shared" si="41"/>
        <v>-1.8917489796876907E-10</v>
      </c>
      <c r="BA224" s="106">
        <f t="shared" si="42"/>
        <v>0</v>
      </c>
      <c r="BB224" s="106">
        <f t="shared" si="43"/>
        <v>0</v>
      </c>
      <c r="BC224" s="106">
        <f t="shared" si="44"/>
        <v>0</v>
      </c>
      <c r="BD224" s="106">
        <f t="shared" si="45"/>
        <v>-1.8917489796876907E-10</v>
      </c>
      <c r="BE224" s="106"/>
      <c r="BF224" s="107"/>
      <c r="BG224" s="107"/>
      <c r="BH224" s="107"/>
      <c r="BI224" s="107"/>
      <c r="BJ224" s="107"/>
      <c r="BK224" s="107"/>
      <c r="BL224" s="108"/>
    </row>
    <row r="225" spans="2:64" s="116" customFormat="1" x14ac:dyDescent="0.5">
      <c r="B225" s="110">
        <v>2013</v>
      </c>
      <c r="C225" s="111">
        <v>8308</v>
      </c>
      <c r="D225" s="110">
        <v>10</v>
      </c>
      <c r="E225" s="110">
        <v>6000</v>
      </c>
      <c r="F225" s="110">
        <v>6200</v>
      </c>
      <c r="G225" s="110">
        <v>622</v>
      </c>
      <c r="H225" s="110"/>
      <c r="I225" s="112" t="s">
        <v>98</v>
      </c>
      <c r="J225" s="113">
        <v>7280000</v>
      </c>
      <c r="K225" s="113">
        <v>8320000</v>
      </c>
      <c r="L225" s="113">
        <f t="shared" si="37"/>
        <v>15600000</v>
      </c>
      <c r="M225" s="113">
        <v>0</v>
      </c>
      <c r="N225" s="113">
        <v>0</v>
      </c>
      <c r="O225" s="113">
        <f t="shared" si="36"/>
        <v>0</v>
      </c>
      <c r="P225" s="113">
        <f t="shared" si="38"/>
        <v>15600000</v>
      </c>
      <c r="Q225" s="87"/>
      <c r="R225" s="113">
        <v>7209654.7000000002</v>
      </c>
      <c r="S225" s="113">
        <v>8320000</v>
      </c>
      <c r="T225" s="113">
        <v>15529654.699999999</v>
      </c>
      <c r="U225" s="113">
        <v>0</v>
      </c>
      <c r="V225" s="113">
        <v>0</v>
      </c>
      <c r="W225" s="113">
        <v>0</v>
      </c>
      <c r="X225" s="113">
        <v>15529654.699999999</v>
      </c>
      <c r="Y225" s="87"/>
      <c r="Z225" s="113">
        <v>0</v>
      </c>
      <c r="AA225" s="113">
        <v>0</v>
      </c>
      <c r="AB225" s="113">
        <v>0</v>
      </c>
      <c r="AC225" s="113">
        <v>0</v>
      </c>
      <c r="AD225" s="113">
        <v>0</v>
      </c>
      <c r="AE225" s="113">
        <v>0</v>
      </c>
      <c r="AF225" s="113">
        <v>0</v>
      </c>
      <c r="AG225" s="87"/>
      <c r="AH225" s="113">
        <v>0</v>
      </c>
      <c r="AI225" s="113">
        <v>0</v>
      </c>
      <c r="AJ225" s="113">
        <v>0</v>
      </c>
      <c r="AK225" s="113">
        <v>0</v>
      </c>
      <c r="AL225" s="113">
        <v>0</v>
      </c>
      <c r="AM225" s="113">
        <v>0</v>
      </c>
      <c r="AN225" s="113">
        <v>0</v>
      </c>
      <c r="AO225" s="87"/>
      <c r="AP225" s="113">
        <v>70345.3</v>
      </c>
      <c r="AQ225" s="113">
        <v>0</v>
      </c>
      <c r="AR225" s="113">
        <v>70345.3</v>
      </c>
      <c r="AS225" s="113">
        <v>0</v>
      </c>
      <c r="AT225" s="113">
        <v>0</v>
      </c>
      <c r="AU225" s="113">
        <v>0</v>
      </c>
      <c r="AV225" s="113">
        <v>70345.3</v>
      </c>
      <c r="AW225" s="87"/>
      <c r="AX225" s="113">
        <f t="shared" si="39"/>
        <v>-1.8917489796876907E-10</v>
      </c>
      <c r="AY225" s="113">
        <f t="shared" si="40"/>
        <v>0</v>
      </c>
      <c r="AZ225" s="113">
        <f t="shared" si="41"/>
        <v>-1.8917489796876907E-10</v>
      </c>
      <c r="BA225" s="113">
        <f t="shared" si="42"/>
        <v>0</v>
      </c>
      <c r="BB225" s="113">
        <f t="shared" si="43"/>
        <v>0</v>
      </c>
      <c r="BC225" s="113">
        <f t="shared" si="44"/>
        <v>0</v>
      </c>
      <c r="BD225" s="113">
        <f t="shared" si="45"/>
        <v>-1.8917489796876907E-10</v>
      </c>
      <c r="BE225" s="113"/>
      <c r="BF225" s="114"/>
      <c r="BG225" s="114"/>
      <c r="BH225" s="114"/>
      <c r="BI225" s="114"/>
      <c r="BJ225" s="114"/>
      <c r="BK225" s="114"/>
      <c r="BL225" s="115"/>
    </row>
    <row r="226" spans="2:64" s="95" customFormat="1" x14ac:dyDescent="0.5">
      <c r="B226" s="117">
        <v>2013</v>
      </c>
      <c r="C226" s="118">
        <v>8308</v>
      </c>
      <c r="D226" s="117">
        <v>10</v>
      </c>
      <c r="E226" s="117">
        <v>6000</v>
      </c>
      <c r="F226" s="117">
        <v>6200</v>
      </c>
      <c r="G226" s="117">
        <v>622</v>
      </c>
      <c r="H226" s="117">
        <v>62201</v>
      </c>
      <c r="I226" s="119" t="s">
        <v>99</v>
      </c>
      <c r="J226" s="87">
        <v>7280000</v>
      </c>
      <c r="K226" s="87">
        <v>8320000</v>
      </c>
      <c r="L226" s="87">
        <f t="shared" si="37"/>
        <v>15600000</v>
      </c>
      <c r="M226" s="87">
        <v>0</v>
      </c>
      <c r="N226" s="87">
        <v>0</v>
      </c>
      <c r="O226" s="87">
        <f t="shared" si="36"/>
        <v>0</v>
      </c>
      <c r="P226" s="87">
        <f t="shared" si="38"/>
        <v>15600000</v>
      </c>
      <c r="Q226" s="87"/>
      <c r="R226" s="87">
        <v>7209654.7000000002</v>
      </c>
      <c r="S226" s="87">
        <v>8320000</v>
      </c>
      <c r="T226" s="87">
        <v>15529654.699999999</v>
      </c>
      <c r="U226" s="87">
        <v>0</v>
      </c>
      <c r="V226" s="87">
        <v>0</v>
      </c>
      <c r="W226" s="87">
        <v>0</v>
      </c>
      <c r="X226" s="87">
        <v>15529654.699999999</v>
      </c>
      <c r="Y226" s="87"/>
      <c r="Z226" s="87">
        <v>0</v>
      </c>
      <c r="AA226" s="87">
        <v>0</v>
      </c>
      <c r="AB226" s="87">
        <v>0</v>
      </c>
      <c r="AC226" s="87">
        <v>0</v>
      </c>
      <c r="AD226" s="87">
        <v>0</v>
      </c>
      <c r="AE226" s="87">
        <v>0</v>
      </c>
      <c r="AF226" s="87">
        <v>0</v>
      </c>
      <c r="AG226" s="87"/>
      <c r="AH226" s="87">
        <v>0</v>
      </c>
      <c r="AI226" s="87">
        <v>0</v>
      </c>
      <c r="AJ226" s="87">
        <v>0</v>
      </c>
      <c r="AK226" s="87">
        <v>0</v>
      </c>
      <c r="AL226" s="87">
        <v>0</v>
      </c>
      <c r="AM226" s="87">
        <v>0</v>
      </c>
      <c r="AN226" s="87">
        <v>0</v>
      </c>
      <c r="AO226" s="87"/>
      <c r="AP226" s="87">
        <v>70345.3</v>
      </c>
      <c r="AQ226" s="87">
        <v>0</v>
      </c>
      <c r="AR226" s="87">
        <v>70345.3</v>
      </c>
      <c r="AS226" s="87">
        <v>0</v>
      </c>
      <c r="AT226" s="87">
        <v>0</v>
      </c>
      <c r="AU226" s="87">
        <v>0</v>
      </c>
      <c r="AV226" s="87">
        <v>70345.3</v>
      </c>
      <c r="AW226" s="87"/>
      <c r="AX226" s="120">
        <f t="shared" si="39"/>
        <v>-1.8917489796876907E-10</v>
      </c>
      <c r="AY226" s="120">
        <f t="shared" si="40"/>
        <v>0</v>
      </c>
      <c r="AZ226" s="120">
        <f t="shared" si="41"/>
        <v>-1.8917489796876907E-10</v>
      </c>
      <c r="BA226" s="120">
        <f t="shared" si="42"/>
        <v>0</v>
      </c>
      <c r="BB226" s="120">
        <f t="shared" si="43"/>
        <v>0</v>
      </c>
      <c r="BC226" s="120">
        <f t="shared" si="44"/>
        <v>0</v>
      </c>
      <c r="BD226" s="120">
        <f t="shared" si="45"/>
        <v>-1.8917489796876907E-10</v>
      </c>
      <c r="BE226" s="120" t="s">
        <v>100</v>
      </c>
      <c r="BF226" s="87">
        <v>6</v>
      </c>
      <c r="BG226" s="87">
        <v>0</v>
      </c>
      <c r="BH226" s="87">
        <v>12</v>
      </c>
      <c r="BI226" s="87">
        <v>0</v>
      </c>
      <c r="BJ226" s="128">
        <v>-6</v>
      </c>
      <c r="BK226" s="128">
        <v>0</v>
      </c>
      <c r="BL226" s="127">
        <v>10.62201</v>
      </c>
    </row>
    <row r="227" spans="2:64" s="116" customFormat="1" x14ac:dyDescent="0.5">
      <c r="B227" s="89">
        <v>2013</v>
      </c>
      <c r="C227" s="90">
        <v>8308</v>
      </c>
      <c r="D227" s="89">
        <v>11</v>
      </c>
      <c r="E227" s="89"/>
      <c r="F227" s="89"/>
      <c r="G227" s="89"/>
      <c r="H227" s="89"/>
      <c r="I227" s="91" t="s">
        <v>36</v>
      </c>
      <c r="J227" s="92">
        <f>J228+J232+J239+J243</f>
        <v>21582217.809999999</v>
      </c>
      <c r="K227" s="92">
        <f>K228+K232+K239+K243</f>
        <v>0</v>
      </c>
      <c r="L227" s="92">
        <f t="shared" si="37"/>
        <v>21582217.809999999</v>
      </c>
      <c r="M227" s="92">
        <f t="shared" ref="M227:N227" si="47">M228+M232+M239+M243</f>
        <v>7539433.9800000004</v>
      </c>
      <c r="N227" s="92">
        <f t="shared" si="47"/>
        <v>0</v>
      </c>
      <c r="O227" s="92">
        <f t="shared" si="36"/>
        <v>7539433.9800000004</v>
      </c>
      <c r="P227" s="92">
        <f t="shared" si="38"/>
        <v>29121651.789999999</v>
      </c>
      <c r="Q227" s="82"/>
      <c r="R227" s="92">
        <v>21582217.809999999</v>
      </c>
      <c r="S227" s="92">
        <v>0</v>
      </c>
      <c r="T227" s="92">
        <v>21582217.809999999</v>
      </c>
      <c r="U227" s="92">
        <v>5991811.3300000001</v>
      </c>
      <c r="V227" s="92">
        <v>0</v>
      </c>
      <c r="W227" s="92">
        <v>5991811.3300000001</v>
      </c>
      <c r="X227" s="92">
        <v>27574029.140000001</v>
      </c>
      <c r="Y227" s="82"/>
      <c r="Z227" s="92">
        <v>0</v>
      </c>
      <c r="AA227" s="92">
        <v>0</v>
      </c>
      <c r="AB227" s="92">
        <v>0</v>
      </c>
      <c r="AC227" s="92">
        <v>1547622.65</v>
      </c>
      <c r="AD227" s="92">
        <v>0</v>
      </c>
      <c r="AE227" s="92">
        <v>1547622.65</v>
      </c>
      <c r="AF227" s="92">
        <v>1547622.65</v>
      </c>
      <c r="AG227" s="82"/>
      <c r="AH227" s="92">
        <v>0</v>
      </c>
      <c r="AI227" s="92">
        <v>0</v>
      </c>
      <c r="AJ227" s="92">
        <v>0</v>
      </c>
      <c r="AK227" s="92">
        <v>0</v>
      </c>
      <c r="AL227" s="92">
        <v>0</v>
      </c>
      <c r="AM227" s="92">
        <v>0</v>
      </c>
      <c r="AN227" s="92">
        <v>0</v>
      </c>
      <c r="AO227" s="87"/>
      <c r="AP227" s="92">
        <v>0</v>
      </c>
      <c r="AQ227" s="92">
        <v>0</v>
      </c>
      <c r="AR227" s="92">
        <v>0</v>
      </c>
      <c r="AS227" s="92">
        <v>0</v>
      </c>
      <c r="AT227" s="92">
        <v>0</v>
      </c>
      <c r="AU227" s="92">
        <v>0</v>
      </c>
      <c r="AV227" s="92">
        <v>0</v>
      </c>
      <c r="AW227" s="87"/>
      <c r="AX227" s="92">
        <f t="shared" si="39"/>
        <v>0</v>
      </c>
      <c r="AY227" s="92">
        <f t="shared" si="40"/>
        <v>0</v>
      </c>
      <c r="AZ227" s="92">
        <f t="shared" si="41"/>
        <v>0</v>
      </c>
      <c r="BA227" s="92">
        <f t="shared" si="42"/>
        <v>4.6566128730773926E-10</v>
      </c>
      <c r="BB227" s="92">
        <f t="shared" si="43"/>
        <v>0</v>
      </c>
      <c r="BC227" s="92">
        <f t="shared" si="44"/>
        <v>4.6566128730773926E-10</v>
      </c>
      <c r="BD227" s="92">
        <f t="shared" si="45"/>
        <v>4.6566128730773926E-10</v>
      </c>
      <c r="BE227" s="92"/>
      <c r="BF227" s="93"/>
      <c r="BG227" s="93"/>
      <c r="BH227" s="93"/>
      <c r="BI227" s="93"/>
      <c r="BJ227" s="93"/>
      <c r="BK227" s="93"/>
      <c r="BL227" s="94"/>
    </row>
    <row r="228" spans="2:64" s="95" customFormat="1" x14ac:dyDescent="0.5">
      <c r="B228" s="96">
        <v>2013</v>
      </c>
      <c r="C228" s="97">
        <v>8308</v>
      </c>
      <c r="D228" s="96">
        <v>11</v>
      </c>
      <c r="E228" s="96">
        <v>1000</v>
      </c>
      <c r="F228" s="96"/>
      <c r="G228" s="96"/>
      <c r="H228" s="96"/>
      <c r="I228" s="98" t="s">
        <v>54</v>
      </c>
      <c r="J228" s="99">
        <v>0</v>
      </c>
      <c r="K228" s="99">
        <v>0</v>
      </c>
      <c r="L228" s="99">
        <f t="shared" si="37"/>
        <v>0</v>
      </c>
      <c r="M228" s="99">
        <v>7539433.9800000004</v>
      </c>
      <c r="N228" s="99">
        <v>0</v>
      </c>
      <c r="O228" s="99">
        <f t="shared" si="36"/>
        <v>7539433.9800000004</v>
      </c>
      <c r="P228" s="99">
        <f t="shared" si="38"/>
        <v>7539433.9800000004</v>
      </c>
      <c r="Q228" s="87"/>
      <c r="R228" s="99">
        <v>0</v>
      </c>
      <c r="S228" s="99">
        <v>0</v>
      </c>
      <c r="T228" s="99">
        <v>0</v>
      </c>
      <c r="U228" s="99">
        <v>5991811.3300000001</v>
      </c>
      <c r="V228" s="99">
        <v>0</v>
      </c>
      <c r="W228" s="99">
        <v>5991811.3300000001</v>
      </c>
      <c r="X228" s="99">
        <v>5991811.3300000001</v>
      </c>
      <c r="Y228" s="87"/>
      <c r="Z228" s="99">
        <v>0</v>
      </c>
      <c r="AA228" s="99">
        <v>0</v>
      </c>
      <c r="AB228" s="99">
        <v>0</v>
      </c>
      <c r="AC228" s="99">
        <v>1547622.65</v>
      </c>
      <c r="AD228" s="99">
        <v>0</v>
      </c>
      <c r="AE228" s="99">
        <v>1547622.65</v>
      </c>
      <c r="AF228" s="99">
        <v>1547622.65</v>
      </c>
      <c r="AG228" s="87"/>
      <c r="AH228" s="99">
        <v>0</v>
      </c>
      <c r="AI228" s="99">
        <v>0</v>
      </c>
      <c r="AJ228" s="99">
        <v>0</v>
      </c>
      <c r="AK228" s="99">
        <v>0</v>
      </c>
      <c r="AL228" s="99">
        <v>0</v>
      </c>
      <c r="AM228" s="99">
        <v>0</v>
      </c>
      <c r="AN228" s="99">
        <v>0</v>
      </c>
      <c r="AO228" s="87"/>
      <c r="AP228" s="99">
        <v>0</v>
      </c>
      <c r="AQ228" s="99">
        <v>0</v>
      </c>
      <c r="AR228" s="99">
        <v>0</v>
      </c>
      <c r="AS228" s="99">
        <v>0</v>
      </c>
      <c r="AT228" s="99">
        <v>0</v>
      </c>
      <c r="AU228" s="99">
        <v>0</v>
      </c>
      <c r="AV228" s="99">
        <v>0</v>
      </c>
      <c r="AW228" s="87"/>
      <c r="AX228" s="99">
        <f t="shared" si="39"/>
        <v>0</v>
      </c>
      <c r="AY228" s="99">
        <f t="shared" si="40"/>
        <v>0</v>
      </c>
      <c r="AZ228" s="99">
        <f t="shared" si="41"/>
        <v>0</v>
      </c>
      <c r="BA228" s="99">
        <f t="shared" si="42"/>
        <v>4.6566128730773926E-10</v>
      </c>
      <c r="BB228" s="99">
        <f t="shared" si="43"/>
        <v>0</v>
      </c>
      <c r="BC228" s="99">
        <f t="shared" si="44"/>
        <v>4.6566128730773926E-10</v>
      </c>
      <c r="BD228" s="99">
        <f t="shared" si="45"/>
        <v>4.6566128730773926E-10</v>
      </c>
      <c r="BE228" s="99"/>
      <c r="BF228" s="100"/>
      <c r="BG228" s="100"/>
      <c r="BH228" s="100"/>
      <c r="BI228" s="100"/>
      <c r="BJ228" s="100"/>
      <c r="BK228" s="100"/>
      <c r="BL228" s="101"/>
    </row>
    <row r="229" spans="2:64" s="116" customFormat="1" ht="36" customHeight="1" x14ac:dyDescent="0.5">
      <c r="B229" s="103">
        <v>2013</v>
      </c>
      <c r="C229" s="104">
        <v>8308</v>
      </c>
      <c r="D229" s="103">
        <v>11</v>
      </c>
      <c r="E229" s="103">
        <v>1000</v>
      </c>
      <c r="F229" s="103">
        <v>1200</v>
      </c>
      <c r="G229" s="103"/>
      <c r="H229" s="103"/>
      <c r="I229" s="105" t="s">
        <v>55</v>
      </c>
      <c r="J229" s="106">
        <v>0</v>
      </c>
      <c r="K229" s="106">
        <v>0</v>
      </c>
      <c r="L229" s="106">
        <f t="shared" si="37"/>
        <v>0</v>
      </c>
      <c r="M229" s="106">
        <v>7539433.9800000004</v>
      </c>
      <c r="N229" s="106">
        <v>0</v>
      </c>
      <c r="O229" s="106">
        <f t="shared" si="36"/>
        <v>7539433.9800000004</v>
      </c>
      <c r="P229" s="106">
        <f t="shared" si="38"/>
        <v>7539433.9800000004</v>
      </c>
      <c r="Q229" s="87"/>
      <c r="R229" s="106">
        <v>0</v>
      </c>
      <c r="S229" s="106">
        <v>0</v>
      </c>
      <c r="T229" s="106">
        <v>0</v>
      </c>
      <c r="U229" s="106">
        <v>5991811.3300000001</v>
      </c>
      <c r="V229" s="106">
        <v>0</v>
      </c>
      <c r="W229" s="106">
        <v>5991811.3300000001</v>
      </c>
      <c r="X229" s="106">
        <v>5991811.3300000001</v>
      </c>
      <c r="Y229" s="87"/>
      <c r="Z229" s="106">
        <v>0</v>
      </c>
      <c r="AA229" s="106">
        <v>0</v>
      </c>
      <c r="AB229" s="106">
        <v>0</v>
      </c>
      <c r="AC229" s="106">
        <v>1547622.65</v>
      </c>
      <c r="AD229" s="106">
        <v>0</v>
      </c>
      <c r="AE229" s="106">
        <v>1547622.65</v>
      </c>
      <c r="AF229" s="106">
        <v>1547622.65</v>
      </c>
      <c r="AG229" s="87"/>
      <c r="AH229" s="106">
        <v>0</v>
      </c>
      <c r="AI229" s="106">
        <v>0</v>
      </c>
      <c r="AJ229" s="106">
        <v>0</v>
      </c>
      <c r="AK229" s="106">
        <v>0</v>
      </c>
      <c r="AL229" s="106">
        <v>0</v>
      </c>
      <c r="AM229" s="106">
        <v>0</v>
      </c>
      <c r="AN229" s="106">
        <v>0</v>
      </c>
      <c r="AO229" s="87"/>
      <c r="AP229" s="106">
        <v>0</v>
      </c>
      <c r="AQ229" s="106">
        <v>0</v>
      </c>
      <c r="AR229" s="106">
        <v>0</v>
      </c>
      <c r="AS229" s="106">
        <v>0</v>
      </c>
      <c r="AT229" s="106">
        <v>0</v>
      </c>
      <c r="AU229" s="106">
        <v>0</v>
      </c>
      <c r="AV229" s="106">
        <v>0</v>
      </c>
      <c r="AW229" s="87"/>
      <c r="AX229" s="106">
        <f t="shared" si="39"/>
        <v>0</v>
      </c>
      <c r="AY229" s="106">
        <f t="shared" si="40"/>
        <v>0</v>
      </c>
      <c r="AZ229" s="106">
        <f t="shared" si="41"/>
        <v>0</v>
      </c>
      <c r="BA229" s="106">
        <f t="shared" si="42"/>
        <v>4.6566128730773926E-10</v>
      </c>
      <c r="BB229" s="106">
        <f t="shared" si="43"/>
        <v>0</v>
      </c>
      <c r="BC229" s="106">
        <f t="shared" si="44"/>
        <v>4.6566128730773926E-10</v>
      </c>
      <c r="BD229" s="106">
        <f t="shared" si="45"/>
        <v>4.6566128730773926E-10</v>
      </c>
      <c r="BE229" s="106"/>
      <c r="BF229" s="107"/>
      <c r="BG229" s="107"/>
      <c r="BH229" s="107"/>
      <c r="BI229" s="107"/>
      <c r="BJ229" s="107"/>
      <c r="BK229" s="107"/>
      <c r="BL229" s="108"/>
    </row>
    <row r="230" spans="2:64" s="95" customFormat="1" x14ac:dyDescent="0.5">
      <c r="B230" s="110">
        <v>2013</v>
      </c>
      <c r="C230" s="111">
        <v>8308</v>
      </c>
      <c r="D230" s="110">
        <v>11</v>
      </c>
      <c r="E230" s="110">
        <v>1000</v>
      </c>
      <c r="F230" s="110">
        <v>1200</v>
      </c>
      <c r="G230" s="110">
        <v>121</v>
      </c>
      <c r="H230" s="110"/>
      <c r="I230" s="112" t="s">
        <v>56</v>
      </c>
      <c r="J230" s="113">
        <v>0</v>
      </c>
      <c r="K230" s="113">
        <v>0</v>
      </c>
      <c r="L230" s="113">
        <f t="shared" si="37"/>
        <v>0</v>
      </c>
      <c r="M230" s="113">
        <v>7539433.9800000004</v>
      </c>
      <c r="N230" s="113">
        <v>0</v>
      </c>
      <c r="O230" s="113">
        <f t="shared" si="36"/>
        <v>7539433.9800000004</v>
      </c>
      <c r="P230" s="113">
        <f t="shared" si="38"/>
        <v>7539433.9800000004</v>
      </c>
      <c r="Q230" s="87"/>
      <c r="R230" s="113">
        <v>0</v>
      </c>
      <c r="S230" s="113">
        <v>0</v>
      </c>
      <c r="T230" s="113">
        <v>0</v>
      </c>
      <c r="U230" s="113">
        <v>5991811.3300000001</v>
      </c>
      <c r="V230" s="113">
        <v>0</v>
      </c>
      <c r="W230" s="113">
        <v>5991811.3300000001</v>
      </c>
      <c r="X230" s="113">
        <v>5991811.3300000001</v>
      </c>
      <c r="Y230" s="87"/>
      <c r="Z230" s="113">
        <v>0</v>
      </c>
      <c r="AA230" s="113">
        <v>0</v>
      </c>
      <c r="AB230" s="113">
        <v>0</v>
      </c>
      <c r="AC230" s="113">
        <v>1547622.65</v>
      </c>
      <c r="AD230" s="113">
        <v>0</v>
      </c>
      <c r="AE230" s="113">
        <v>1547622.65</v>
      </c>
      <c r="AF230" s="113">
        <v>1547622.65</v>
      </c>
      <c r="AG230" s="87"/>
      <c r="AH230" s="113">
        <v>0</v>
      </c>
      <c r="AI230" s="113">
        <v>0</v>
      </c>
      <c r="AJ230" s="113">
        <v>0</v>
      </c>
      <c r="AK230" s="113">
        <v>0</v>
      </c>
      <c r="AL230" s="113">
        <v>0</v>
      </c>
      <c r="AM230" s="113">
        <v>0</v>
      </c>
      <c r="AN230" s="113">
        <v>0</v>
      </c>
      <c r="AO230" s="87"/>
      <c r="AP230" s="113">
        <v>0</v>
      </c>
      <c r="AQ230" s="113">
        <v>0</v>
      </c>
      <c r="AR230" s="113">
        <v>0</v>
      </c>
      <c r="AS230" s="113">
        <v>0</v>
      </c>
      <c r="AT230" s="113">
        <v>0</v>
      </c>
      <c r="AU230" s="113">
        <v>0</v>
      </c>
      <c r="AV230" s="113">
        <v>0</v>
      </c>
      <c r="AW230" s="87"/>
      <c r="AX230" s="113">
        <f t="shared" si="39"/>
        <v>0</v>
      </c>
      <c r="AY230" s="113">
        <f t="shared" si="40"/>
        <v>0</v>
      </c>
      <c r="AZ230" s="113">
        <f t="shared" si="41"/>
        <v>0</v>
      </c>
      <c r="BA230" s="113">
        <f t="shared" si="42"/>
        <v>4.6566128730773926E-10</v>
      </c>
      <c r="BB230" s="113">
        <f t="shared" si="43"/>
        <v>0</v>
      </c>
      <c r="BC230" s="113">
        <f t="shared" si="44"/>
        <v>4.6566128730773926E-10</v>
      </c>
      <c r="BD230" s="113">
        <f t="shared" si="45"/>
        <v>4.6566128730773926E-10</v>
      </c>
      <c r="BE230" s="113"/>
      <c r="BF230" s="114"/>
      <c r="BG230" s="114"/>
      <c r="BH230" s="114"/>
      <c r="BI230" s="114"/>
      <c r="BJ230" s="114"/>
      <c r="BK230" s="114"/>
      <c r="BL230" s="115"/>
    </row>
    <row r="231" spans="2:64" s="95" customFormat="1" x14ac:dyDescent="0.5">
      <c r="B231" s="117">
        <v>2013</v>
      </c>
      <c r="C231" s="118">
        <v>8308</v>
      </c>
      <c r="D231" s="117">
        <v>11</v>
      </c>
      <c r="E231" s="117">
        <v>1000</v>
      </c>
      <c r="F231" s="117">
        <v>1200</v>
      </c>
      <c r="G231" s="117">
        <v>121</v>
      </c>
      <c r="H231" s="117">
        <v>12101</v>
      </c>
      <c r="I231" s="119" t="s">
        <v>57</v>
      </c>
      <c r="J231" s="87">
        <v>0</v>
      </c>
      <c r="K231" s="87">
        <v>0</v>
      </c>
      <c r="L231" s="87">
        <f t="shared" si="37"/>
        <v>0</v>
      </c>
      <c r="M231" s="87">
        <v>7539433.9800000004</v>
      </c>
      <c r="N231" s="87">
        <v>0</v>
      </c>
      <c r="O231" s="87">
        <f t="shared" si="36"/>
        <v>7539433.9800000004</v>
      </c>
      <c r="P231" s="87">
        <f t="shared" si="38"/>
        <v>7539433.9800000004</v>
      </c>
      <c r="Q231" s="87"/>
      <c r="R231" s="87">
        <v>0</v>
      </c>
      <c r="S231" s="87">
        <v>0</v>
      </c>
      <c r="T231" s="87">
        <v>0</v>
      </c>
      <c r="U231" s="87">
        <v>5991811.3300000001</v>
      </c>
      <c r="V231" s="87">
        <v>0</v>
      </c>
      <c r="W231" s="87">
        <v>5991811.3300000001</v>
      </c>
      <c r="X231" s="87">
        <v>5991811.3300000001</v>
      </c>
      <c r="Y231" s="87"/>
      <c r="Z231" s="87">
        <v>0</v>
      </c>
      <c r="AA231" s="87">
        <v>0</v>
      </c>
      <c r="AB231" s="87">
        <v>0</v>
      </c>
      <c r="AC231" s="87">
        <v>1547622.65</v>
      </c>
      <c r="AD231" s="87">
        <v>0</v>
      </c>
      <c r="AE231" s="87">
        <v>1547622.65</v>
      </c>
      <c r="AF231" s="87">
        <v>1547622.65</v>
      </c>
      <c r="AG231" s="87"/>
      <c r="AH231" s="87">
        <v>0</v>
      </c>
      <c r="AI231" s="87">
        <v>0</v>
      </c>
      <c r="AJ231" s="87">
        <v>0</v>
      </c>
      <c r="AK231" s="87">
        <v>0</v>
      </c>
      <c r="AL231" s="87">
        <v>0</v>
      </c>
      <c r="AM231" s="87">
        <v>0</v>
      </c>
      <c r="AN231" s="87">
        <v>0</v>
      </c>
      <c r="AO231" s="87"/>
      <c r="AP231" s="87">
        <v>0</v>
      </c>
      <c r="AQ231" s="87">
        <v>0</v>
      </c>
      <c r="AR231" s="87">
        <v>0</v>
      </c>
      <c r="AS231" s="87">
        <v>0</v>
      </c>
      <c r="AT231" s="87">
        <v>0</v>
      </c>
      <c r="AU231" s="87">
        <v>0</v>
      </c>
      <c r="AV231" s="87">
        <v>0</v>
      </c>
      <c r="AW231" s="87"/>
      <c r="AX231" s="120">
        <f t="shared" si="39"/>
        <v>0</v>
      </c>
      <c r="AY231" s="120">
        <f t="shared" si="40"/>
        <v>0</v>
      </c>
      <c r="AZ231" s="120">
        <f t="shared" si="41"/>
        <v>0</v>
      </c>
      <c r="BA231" s="120">
        <f t="shared" si="42"/>
        <v>4.6566128730773926E-10</v>
      </c>
      <c r="BB231" s="120">
        <f t="shared" si="43"/>
        <v>0</v>
      </c>
      <c r="BC231" s="120">
        <f t="shared" si="44"/>
        <v>4.6566128730773926E-10</v>
      </c>
      <c r="BD231" s="120">
        <f t="shared" si="45"/>
        <v>4.6566128730773926E-10</v>
      </c>
      <c r="BE231" s="120" t="s">
        <v>58</v>
      </c>
      <c r="BF231" s="87">
        <v>59</v>
      </c>
      <c r="BG231" s="87">
        <v>0</v>
      </c>
      <c r="BH231" s="87">
        <v>70</v>
      </c>
      <c r="BI231" s="87">
        <v>0</v>
      </c>
      <c r="BJ231" s="128">
        <v>-11</v>
      </c>
      <c r="BK231" s="128">
        <v>0</v>
      </c>
      <c r="BL231" s="127">
        <v>11.12101</v>
      </c>
    </row>
    <row r="232" spans="2:64" s="95" customFormat="1" x14ac:dyDescent="0.5">
      <c r="B232" s="96">
        <v>2013</v>
      </c>
      <c r="C232" s="97">
        <v>8308</v>
      </c>
      <c r="D232" s="96">
        <v>11</v>
      </c>
      <c r="E232" s="96">
        <v>2000</v>
      </c>
      <c r="F232" s="96"/>
      <c r="G232" s="96"/>
      <c r="H232" s="96"/>
      <c r="I232" s="98" t="s">
        <v>114</v>
      </c>
      <c r="J232" s="99">
        <v>1297471.67</v>
      </c>
      <c r="K232" s="99">
        <v>0</v>
      </c>
      <c r="L232" s="99">
        <f t="shared" si="37"/>
        <v>1297471.67</v>
      </c>
      <c r="M232" s="99">
        <v>0</v>
      </c>
      <c r="N232" s="99">
        <v>0</v>
      </c>
      <c r="O232" s="99">
        <f t="shared" si="36"/>
        <v>0</v>
      </c>
      <c r="P232" s="99">
        <f t="shared" si="38"/>
        <v>1297471.67</v>
      </c>
      <c r="Q232" s="87"/>
      <c r="R232" s="99">
        <v>1297471.67</v>
      </c>
      <c r="S232" s="99">
        <v>0</v>
      </c>
      <c r="T232" s="99">
        <v>1297471.67</v>
      </c>
      <c r="U232" s="99">
        <v>0</v>
      </c>
      <c r="V232" s="99">
        <v>0</v>
      </c>
      <c r="W232" s="99">
        <v>0</v>
      </c>
      <c r="X232" s="99">
        <v>1297471.67</v>
      </c>
      <c r="Y232" s="87"/>
      <c r="Z232" s="99">
        <v>0</v>
      </c>
      <c r="AA232" s="99">
        <v>0</v>
      </c>
      <c r="AB232" s="99">
        <v>0</v>
      </c>
      <c r="AC232" s="99">
        <v>0</v>
      </c>
      <c r="AD232" s="99">
        <v>0</v>
      </c>
      <c r="AE232" s="99">
        <v>0</v>
      </c>
      <c r="AF232" s="99">
        <v>0</v>
      </c>
      <c r="AG232" s="87"/>
      <c r="AH232" s="99">
        <v>0</v>
      </c>
      <c r="AI232" s="99">
        <v>0</v>
      </c>
      <c r="AJ232" s="99">
        <v>0</v>
      </c>
      <c r="AK232" s="99">
        <v>0</v>
      </c>
      <c r="AL232" s="99">
        <v>0</v>
      </c>
      <c r="AM232" s="99">
        <v>0</v>
      </c>
      <c r="AN232" s="99">
        <v>0</v>
      </c>
      <c r="AO232" s="87"/>
      <c r="AP232" s="99">
        <v>0</v>
      </c>
      <c r="AQ232" s="99">
        <v>0</v>
      </c>
      <c r="AR232" s="99">
        <v>0</v>
      </c>
      <c r="AS232" s="99">
        <v>0</v>
      </c>
      <c r="AT232" s="99">
        <v>0</v>
      </c>
      <c r="AU232" s="99">
        <v>0</v>
      </c>
      <c r="AV232" s="99">
        <v>0</v>
      </c>
      <c r="AW232" s="87"/>
      <c r="AX232" s="99">
        <f t="shared" si="39"/>
        <v>0</v>
      </c>
      <c r="AY232" s="99">
        <f t="shared" si="40"/>
        <v>0</v>
      </c>
      <c r="AZ232" s="99">
        <f t="shared" si="41"/>
        <v>0</v>
      </c>
      <c r="BA232" s="99">
        <f t="shared" si="42"/>
        <v>0</v>
      </c>
      <c r="BB232" s="99">
        <f t="shared" si="43"/>
        <v>0</v>
      </c>
      <c r="BC232" s="99">
        <f t="shared" si="44"/>
        <v>0</v>
      </c>
      <c r="BD232" s="99">
        <f t="shared" si="45"/>
        <v>0</v>
      </c>
      <c r="BE232" s="99"/>
      <c r="BF232" s="100"/>
      <c r="BG232" s="100"/>
      <c r="BH232" s="100"/>
      <c r="BI232" s="100"/>
      <c r="BJ232" s="100"/>
      <c r="BK232" s="100"/>
      <c r="BL232" s="101"/>
    </row>
    <row r="233" spans="2:64" s="171" customFormat="1" ht="44.25" customHeight="1" x14ac:dyDescent="0.5">
      <c r="B233" s="103">
        <v>2013</v>
      </c>
      <c r="C233" s="104">
        <v>8308</v>
      </c>
      <c r="D233" s="103">
        <v>11</v>
      </c>
      <c r="E233" s="103">
        <v>2000</v>
      </c>
      <c r="F233" s="103">
        <v>2100</v>
      </c>
      <c r="G233" s="103"/>
      <c r="H233" s="103"/>
      <c r="I233" s="105" t="s">
        <v>144</v>
      </c>
      <c r="J233" s="106">
        <v>299233.59999999998</v>
      </c>
      <c r="K233" s="106">
        <v>0</v>
      </c>
      <c r="L233" s="106">
        <f t="shared" si="37"/>
        <v>299233.59999999998</v>
      </c>
      <c r="M233" s="106">
        <v>0</v>
      </c>
      <c r="N233" s="106">
        <v>0</v>
      </c>
      <c r="O233" s="106">
        <f t="shared" si="36"/>
        <v>0</v>
      </c>
      <c r="P233" s="106">
        <f t="shared" si="38"/>
        <v>299233.59999999998</v>
      </c>
      <c r="Q233" s="87"/>
      <c r="R233" s="106">
        <v>299233.59999999998</v>
      </c>
      <c r="S233" s="106">
        <v>0</v>
      </c>
      <c r="T233" s="106">
        <v>299233.59999999998</v>
      </c>
      <c r="U233" s="106">
        <v>0</v>
      </c>
      <c r="V233" s="106">
        <v>0</v>
      </c>
      <c r="W233" s="106">
        <v>0</v>
      </c>
      <c r="X233" s="106">
        <v>299233.59999999998</v>
      </c>
      <c r="Y233" s="87"/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87"/>
      <c r="AH233" s="106">
        <v>0</v>
      </c>
      <c r="AI233" s="106">
        <v>0</v>
      </c>
      <c r="AJ233" s="106">
        <v>0</v>
      </c>
      <c r="AK233" s="106">
        <v>0</v>
      </c>
      <c r="AL233" s="106">
        <v>0</v>
      </c>
      <c r="AM233" s="106">
        <v>0</v>
      </c>
      <c r="AN233" s="106">
        <v>0</v>
      </c>
      <c r="AO233" s="87"/>
      <c r="AP233" s="106">
        <v>0</v>
      </c>
      <c r="AQ233" s="106">
        <v>0</v>
      </c>
      <c r="AR233" s="106">
        <v>0</v>
      </c>
      <c r="AS233" s="106">
        <v>0</v>
      </c>
      <c r="AT233" s="106">
        <v>0</v>
      </c>
      <c r="AU233" s="106">
        <v>0</v>
      </c>
      <c r="AV233" s="106">
        <v>0</v>
      </c>
      <c r="AW233" s="87"/>
      <c r="AX233" s="106">
        <f t="shared" si="39"/>
        <v>0</v>
      </c>
      <c r="AY233" s="106">
        <f t="shared" si="40"/>
        <v>0</v>
      </c>
      <c r="AZ233" s="106">
        <f t="shared" si="41"/>
        <v>0</v>
      </c>
      <c r="BA233" s="106">
        <f t="shared" si="42"/>
        <v>0</v>
      </c>
      <c r="BB233" s="106">
        <f t="shared" si="43"/>
        <v>0</v>
      </c>
      <c r="BC233" s="106">
        <f t="shared" si="44"/>
        <v>0</v>
      </c>
      <c r="BD233" s="106">
        <f t="shared" si="45"/>
        <v>0</v>
      </c>
      <c r="BE233" s="106"/>
      <c r="BF233" s="107"/>
      <c r="BG233" s="107"/>
      <c r="BH233" s="107"/>
      <c r="BI233" s="107"/>
      <c r="BJ233" s="107"/>
      <c r="BK233" s="107"/>
      <c r="BL233" s="108"/>
    </row>
    <row r="234" spans="2:64" s="102" customFormat="1" x14ac:dyDescent="0.5">
      <c r="B234" s="110">
        <v>2013</v>
      </c>
      <c r="C234" s="111">
        <v>8308</v>
      </c>
      <c r="D234" s="110">
        <v>11</v>
      </c>
      <c r="E234" s="110">
        <v>2000</v>
      </c>
      <c r="F234" s="110">
        <v>2100</v>
      </c>
      <c r="G234" s="110">
        <v>214</v>
      </c>
      <c r="H234" s="110"/>
      <c r="I234" s="112" t="s">
        <v>145</v>
      </c>
      <c r="J234" s="113">
        <v>299233.59999999998</v>
      </c>
      <c r="K234" s="113">
        <v>0</v>
      </c>
      <c r="L234" s="113">
        <f t="shared" si="37"/>
        <v>299233.59999999998</v>
      </c>
      <c r="M234" s="113">
        <v>0</v>
      </c>
      <c r="N234" s="113">
        <v>0</v>
      </c>
      <c r="O234" s="113">
        <f t="shared" si="36"/>
        <v>0</v>
      </c>
      <c r="P234" s="113">
        <f t="shared" si="38"/>
        <v>299233.59999999998</v>
      </c>
      <c r="Q234" s="87"/>
      <c r="R234" s="113">
        <v>299233.59999999998</v>
      </c>
      <c r="S234" s="113">
        <v>0</v>
      </c>
      <c r="T234" s="113">
        <v>299233.59999999998</v>
      </c>
      <c r="U234" s="113">
        <v>0</v>
      </c>
      <c r="V234" s="113">
        <v>0</v>
      </c>
      <c r="W234" s="113">
        <v>0</v>
      </c>
      <c r="X234" s="113">
        <v>299233.59999999998</v>
      </c>
      <c r="Y234" s="87"/>
      <c r="Z234" s="113">
        <v>0</v>
      </c>
      <c r="AA234" s="113">
        <v>0</v>
      </c>
      <c r="AB234" s="113">
        <v>0</v>
      </c>
      <c r="AC234" s="113">
        <v>0</v>
      </c>
      <c r="AD234" s="113">
        <v>0</v>
      </c>
      <c r="AE234" s="113">
        <v>0</v>
      </c>
      <c r="AF234" s="113">
        <v>0</v>
      </c>
      <c r="AG234" s="87"/>
      <c r="AH234" s="113">
        <v>0</v>
      </c>
      <c r="AI234" s="113">
        <v>0</v>
      </c>
      <c r="AJ234" s="113">
        <v>0</v>
      </c>
      <c r="AK234" s="113">
        <v>0</v>
      </c>
      <c r="AL234" s="113">
        <v>0</v>
      </c>
      <c r="AM234" s="113">
        <v>0</v>
      </c>
      <c r="AN234" s="113">
        <v>0</v>
      </c>
      <c r="AO234" s="87"/>
      <c r="AP234" s="113">
        <v>0</v>
      </c>
      <c r="AQ234" s="113">
        <v>0</v>
      </c>
      <c r="AR234" s="113">
        <v>0</v>
      </c>
      <c r="AS234" s="113">
        <v>0</v>
      </c>
      <c r="AT234" s="113">
        <v>0</v>
      </c>
      <c r="AU234" s="113">
        <v>0</v>
      </c>
      <c r="AV234" s="113">
        <v>0</v>
      </c>
      <c r="AW234" s="87"/>
      <c r="AX234" s="113">
        <f t="shared" si="39"/>
        <v>0</v>
      </c>
      <c r="AY234" s="113">
        <f t="shared" si="40"/>
        <v>0</v>
      </c>
      <c r="AZ234" s="113">
        <f t="shared" si="41"/>
        <v>0</v>
      </c>
      <c r="BA234" s="113">
        <f t="shared" si="42"/>
        <v>0</v>
      </c>
      <c r="BB234" s="113">
        <f t="shared" si="43"/>
        <v>0</v>
      </c>
      <c r="BC234" s="113">
        <f t="shared" si="44"/>
        <v>0</v>
      </c>
      <c r="BD234" s="113">
        <f t="shared" si="45"/>
        <v>0</v>
      </c>
      <c r="BE234" s="113"/>
      <c r="BF234" s="114"/>
      <c r="BG234" s="114"/>
      <c r="BH234" s="114"/>
      <c r="BI234" s="114"/>
      <c r="BJ234" s="114"/>
      <c r="BK234" s="114"/>
      <c r="BL234" s="115"/>
    </row>
    <row r="235" spans="2:64" s="109" customFormat="1" x14ac:dyDescent="0.5">
      <c r="B235" s="117">
        <v>2013</v>
      </c>
      <c r="C235" s="118">
        <v>8308</v>
      </c>
      <c r="D235" s="117">
        <v>11</v>
      </c>
      <c r="E235" s="117">
        <v>2000</v>
      </c>
      <c r="F235" s="117">
        <v>2100</v>
      </c>
      <c r="G235" s="117">
        <v>214</v>
      </c>
      <c r="H235" s="117">
        <v>21401</v>
      </c>
      <c r="I235" s="119" t="s">
        <v>146</v>
      </c>
      <c r="J235" s="87">
        <v>299233.59999999998</v>
      </c>
      <c r="K235" s="87">
        <v>0</v>
      </c>
      <c r="L235" s="87">
        <f t="shared" si="37"/>
        <v>299233.59999999998</v>
      </c>
      <c r="M235" s="87">
        <v>0</v>
      </c>
      <c r="N235" s="87">
        <v>0</v>
      </c>
      <c r="O235" s="87">
        <f t="shared" si="36"/>
        <v>0</v>
      </c>
      <c r="P235" s="87">
        <f t="shared" si="38"/>
        <v>299233.59999999998</v>
      </c>
      <c r="Q235" s="87"/>
      <c r="R235" s="87">
        <v>299233.59999999998</v>
      </c>
      <c r="S235" s="87">
        <v>0</v>
      </c>
      <c r="T235" s="87">
        <v>299233.59999999998</v>
      </c>
      <c r="U235" s="87">
        <v>0</v>
      </c>
      <c r="V235" s="87">
        <v>0</v>
      </c>
      <c r="W235" s="87">
        <v>0</v>
      </c>
      <c r="X235" s="87">
        <v>299233.59999999998</v>
      </c>
      <c r="Y235" s="87"/>
      <c r="Z235" s="87">
        <v>0</v>
      </c>
      <c r="AA235" s="87">
        <v>0</v>
      </c>
      <c r="AB235" s="87">
        <v>0</v>
      </c>
      <c r="AC235" s="87">
        <v>0</v>
      </c>
      <c r="AD235" s="87">
        <v>0</v>
      </c>
      <c r="AE235" s="87">
        <v>0</v>
      </c>
      <c r="AF235" s="87">
        <v>0</v>
      </c>
      <c r="AG235" s="87"/>
      <c r="AH235" s="87">
        <v>0</v>
      </c>
      <c r="AI235" s="87">
        <v>0</v>
      </c>
      <c r="AJ235" s="87">
        <v>0</v>
      </c>
      <c r="AK235" s="87">
        <v>0</v>
      </c>
      <c r="AL235" s="87">
        <v>0</v>
      </c>
      <c r="AM235" s="87">
        <v>0</v>
      </c>
      <c r="AN235" s="87">
        <v>0</v>
      </c>
      <c r="AO235" s="87"/>
      <c r="AP235" s="87">
        <v>0</v>
      </c>
      <c r="AQ235" s="87">
        <v>0</v>
      </c>
      <c r="AR235" s="87">
        <v>0</v>
      </c>
      <c r="AS235" s="87">
        <v>0</v>
      </c>
      <c r="AT235" s="87">
        <v>0</v>
      </c>
      <c r="AU235" s="87">
        <v>0</v>
      </c>
      <c r="AV235" s="87">
        <v>0</v>
      </c>
      <c r="AW235" s="87"/>
      <c r="AX235" s="120">
        <f t="shared" si="39"/>
        <v>0</v>
      </c>
      <c r="AY235" s="120">
        <f t="shared" si="40"/>
        <v>0</v>
      </c>
      <c r="AZ235" s="120">
        <f t="shared" si="41"/>
        <v>0</v>
      </c>
      <c r="BA235" s="120">
        <f t="shared" si="42"/>
        <v>0</v>
      </c>
      <c r="BB235" s="120">
        <f t="shared" si="43"/>
        <v>0</v>
      </c>
      <c r="BC235" s="120">
        <f t="shared" si="44"/>
        <v>0</v>
      </c>
      <c r="BD235" s="120">
        <f t="shared" si="45"/>
        <v>0</v>
      </c>
      <c r="BE235" s="120" t="s">
        <v>72</v>
      </c>
      <c r="BF235" s="87">
        <v>1</v>
      </c>
      <c r="BG235" s="87">
        <v>0</v>
      </c>
      <c r="BH235" s="87">
        <v>1</v>
      </c>
      <c r="BI235" s="87">
        <v>0</v>
      </c>
      <c r="BJ235" s="128">
        <v>0</v>
      </c>
      <c r="BK235" s="128">
        <v>0</v>
      </c>
      <c r="BL235" s="127">
        <v>11.21401</v>
      </c>
    </row>
    <row r="236" spans="2:64" s="116" customFormat="1" x14ac:dyDescent="0.5">
      <c r="B236" s="103">
        <v>2013</v>
      </c>
      <c r="C236" s="104">
        <v>8308</v>
      </c>
      <c r="D236" s="103">
        <v>11</v>
      </c>
      <c r="E236" s="103">
        <v>2000</v>
      </c>
      <c r="F236" s="103">
        <v>2500</v>
      </c>
      <c r="G236" s="103"/>
      <c r="H236" s="103"/>
      <c r="I236" s="105" t="s">
        <v>115</v>
      </c>
      <c r="J236" s="106">
        <v>998238.07</v>
      </c>
      <c r="K236" s="106">
        <v>0</v>
      </c>
      <c r="L236" s="106">
        <f t="shared" si="37"/>
        <v>998238.07</v>
      </c>
      <c r="M236" s="106">
        <v>0</v>
      </c>
      <c r="N236" s="106">
        <v>0</v>
      </c>
      <c r="O236" s="106">
        <f t="shared" si="36"/>
        <v>0</v>
      </c>
      <c r="P236" s="106">
        <f t="shared" si="38"/>
        <v>998238.07</v>
      </c>
      <c r="Q236" s="87"/>
      <c r="R236" s="106">
        <v>998238.07</v>
      </c>
      <c r="S236" s="106">
        <v>0</v>
      </c>
      <c r="T236" s="106">
        <v>998238.07</v>
      </c>
      <c r="U236" s="106">
        <v>0</v>
      </c>
      <c r="V236" s="106">
        <v>0</v>
      </c>
      <c r="W236" s="106">
        <v>0</v>
      </c>
      <c r="X236" s="106">
        <v>998238.07</v>
      </c>
      <c r="Y236" s="87"/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0</v>
      </c>
      <c r="AF236" s="106">
        <v>0</v>
      </c>
      <c r="AG236" s="87"/>
      <c r="AH236" s="106">
        <v>0</v>
      </c>
      <c r="AI236" s="106">
        <v>0</v>
      </c>
      <c r="AJ236" s="106">
        <v>0</v>
      </c>
      <c r="AK236" s="106">
        <v>0</v>
      </c>
      <c r="AL236" s="106">
        <v>0</v>
      </c>
      <c r="AM236" s="106">
        <v>0</v>
      </c>
      <c r="AN236" s="106">
        <v>0</v>
      </c>
      <c r="AO236" s="87"/>
      <c r="AP236" s="106">
        <v>0</v>
      </c>
      <c r="AQ236" s="106">
        <v>0</v>
      </c>
      <c r="AR236" s="106">
        <v>0</v>
      </c>
      <c r="AS236" s="106">
        <v>0</v>
      </c>
      <c r="AT236" s="106">
        <v>0</v>
      </c>
      <c r="AU236" s="106">
        <v>0</v>
      </c>
      <c r="AV236" s="106">
        <v>0</v>
      </c>
      <c r="AW236" s="87"/>
      <c r="AX236" s="106">
        <f t="shared" si="39"/>
        <v>0</v>
      </c>
      <c r="AY236" s="106">
        <f t="shared" si="40"/>
        <v>0</v>
      </c>
      <c r="AZ236" s="106">
        <f t="shared" si="41"/>
        <v>0</v>
      </c>
      <c r="BA236" s="106">
        <f t="shared" si="42"/>
        <v>0</v>
      </c>
      <c r="BB236" s="106">
        <f t="shared" si="43"/>
        <v>0</v>
      </c>
      <c r="BC236" s="106">
        <f t="shared" si="44"/>
        <v>0</v>
      </c>
      <c r="BD236" s="106">
        <f t="shared" si="45"/>
        <v>0</v>
      </c>
      <c r="BE236" s="106"/>
      <c r="BF236" s="107"/>
      <c r="BG236" s="107"/>
      <c r="BH236" s="107"/>
      <c r="BI236" s="107"/>
      <c r="BJ236" s="107"/>
      <c r="BK236" s="107"/>
      <c r="BL236" s="108"/>
    </row>
    <row r="237" spans="2:64" s="95" customFormat="1" x14ac:dyDescent="0.5">
      <c r="B237" s="110">
        <v>2013</v>
      </c>
      <c r="C237" s="111">
        <v>8308</v>
      </c>
      <c r="D237" s="110">
        <v>11</v>
      </c>
      <c r="E237" s="110">
        <v>2000</v>
      </c>
      <c r="F237" s="110">
        <v>2500</v>
      </c>
      <c r="G237" s="110">
        <v>254</v>
      </c>
      <c r="H237" s="110"/>
      <c r="I237" s="112" t="s">
        <v>70</v>
      </c>
      <c r="J237" s="113">
        <v>998238.07</v>
      </c>
      <c r="K237" s="113">
        <v>0</v>
      </c>
      <c r="L237" s="113">
        <f t="shared" si="37"/>
        <v>998238.07</v>
      </c>
      <c r="M237" s="113">
        <v>0</v>
      </c>
      <c r="N237" s="113">
        <v>0</v>
      </c>
      <c r="O237" s="113">
        <f t="shared" si="36"/>
        <v>0</v>
      </c>
      <c r="P237" s="113">
        <f t="shared" si="38"/>
        <v>998238.07</v>
      </c>
      <c r="Q237" s="87"/>
      <c r="R237" s="113">
        <v>998238.07</v>
      </c>
      <c r="S237" s="113">
        <v>0</v>
      </c>
      <c r="T237" s="113">
        <v>998238.07</v>
      </c>
      <c r="U237" s="113">
        <v>0</v>
      </c>
      <c r="V237" s="113">
        <v>0</v>
      </c>
      <c r="W237" s="113">
        <v>0</v>
      </c>
      <c r="X237" s="113">
        <v>998238.07</v>
      </c>
      <c r="Y237" s="87"/>
      <c r="Z237" s="113">
        <v>0</v>
      </c>
      <c r="AA237" s="113">
        <v>0</v>
      </c>
      <c r="AB237" s="113">
        <v>0</v>
      </c>
      <c r="AC237" s="113">
        <v>0</v>
      </c>
      <c r="AD237" s="113">
        <v>0</v>
      </c>
      <c r="AE237" s="113">
        <v>0</v>
      </c>
      <c r="AF237" s="113">
        <v>0</v>
      </c>
      <c r="AG237" s="87"/>
      <c r="AH237" s="113">
        <v>0</v>
      </c>
      <c r="AI237" s="113">
        <v>0</v>
      </c>
      <c r="AJ237" s="113">
        <v>0</v>
      </c>
      <c r="AK237" s="113">
        <v>0</v>
      </c>
      <c r="AL237" s="113">
        <v>0</v>
      </c>
      <c r="AM237" s="113">
        <v>0</v>
      </c>
      <c r="AN237" s="113">
        <v>0</v>
      </c>
      <c r="AO237" s="87"/>
      <c r="AP237" s="113">
        <v>0</v>
      </c>
      <c r="AQ237" s="113">
        <v>0</v>
      </c>
      <c r="AR237" s="113">
        <v>0</v>
      </c>
      <c r="AS237" s="113">
        <v>0</v>
      </c>
      <c r="AT237" s="113">
        <v>0</v>
      </c>
      <c r="AU237" s="113">
        <v>0</v>
      </c>
      <c r="AV237" s="113">
        <v>0</v>
      </c>
      <c r="AW237" s="87"/>
      <c r="AX237" s="113">
        <f t="shared" si="39"/>
        <v>0</v>
      </c>
      <c r="AY237" s="113">
        <f t="shared" si="40"/>
        <v>0</v>
      </c>
      <c r="AZ237" s="113">
        <f t="shared" si="41"/>
        <v>0</v>
      </c>
      <c r="BA237" s="113">
        <f t="shared" si="42"/>
        <v>0</v>
      </c>
      <c r="BB237" s="113">
        <f t="shared" si="43"/>
        <v>0</v>
      </c>
      <c r="BC237" s="113">
        <f t="shared" si="44"/>
        <v>0</v>
      </c>
      <c r="BD237" s="113">
        <f t="shared" si="45"/>
        <v>0</v>
      </c>
      <c r="BE237" s="113"/>
      <c r="BF237" s="114"/>
      <c r="BG237" s="114"/>
      <c r="BH237" s="114"/>
      <c r="BI237" s="114"/>
      <c r="BJ237" s="114"/>
      <c r="BK237" s="114"/>
      <c r="BL237" s="115"/>
    </row>
    <row r="238" spans="2:64" s="109" customFormat="1" x14ac:dyDescent="0.5">
      <c r="B238" s="117">
        <v>2013</v>
      </c>
      <c r="C238" s="118">
        <v>8308</v>
      </c>
      <c r="D238" s="117">
        <v>11</v>
      </c>
      <c r="E238" s="117">
        <v>2000</v>
      </c>
      <c r="F238" s="117">
        <v>2500</v>
      </c>
      <c r="G238" s="117">
        <v>254</v>
      </c>
      <c r="H238" s="117">
        <v>25401</v>
      </c>
      <c r="I238" s="119" t="s">
        <v>70</v>
      </c>
      <c r="J238" s="87">
        <f>1000000-1761.93</f>
        <v>998238.07</v>
      </c>
      <c r="K238" s="87">
        <v>0</v>
      </c>
      <c r="L238" s="87">
        <f t="shared" si="37"/>
        <v>998238.07</v>
      </c>
      <c r="M238" s="87">
        <v>0</v>
      </c>
      <c r="N238" s="87">
        <v>0</v>
      </c>
      <c r="O238" s="87">
        <f t="shared" si="36"/>
        <v>0</v>
      </c>
      <c r="P238" s="87">
        <f t="shared" si="38"/>
        <v>998238.07</v>
      </c>
      <c r="Q238" s="87"/>
      <c r="R238" s="87">
        <v>998238.07</v>
      </c>
      <c r="S238" s="87">
        <v>0</v>
      </c>
      <c r="T238" s="87">
        <v>998238.07</v>
      </c>
      <c r="U238" s="87">
        <v>0</v>
      </c>
      <c r="V238" s="87">
        <v>0</v>
      </c>
      <c r="W238" s="87">
        <v>0</v>
      </c>
      <c r="X238" s="87">
        <v>998238.07</v>
      </c>
      <c r="Y238" s="87"/>
      <c r="Z238" s="87">
        <v>0</v>
      </c>
      <c r="AA238" s="87">
        <v>0</v>
      </c>
      <c r="AB238" s="87">
        <v>0</v>
      </c>
      <c r="AC238" s="87">
        <v>0</v>
      </c>
      <c r="AD238" s="87">
        <v>0</v>
      </c>
      <c r="AE238" s="87">
        <v>0</v>
      </c>
      <c r="AF238" s="87">
        <v>0</v>
      </c>
      <c r="AG238" s="87"/>
      <c r="AH238" s="87">
        <v>0</v>
      </c>
      <c r="AI238" s="87">
        <v>0</v>
      </c>
      <c r="AJ238" s="87">
        <v>0</v>
      </c>
      <c r="AK238" s="87">
        <v>0</v>
      </c>
      <c r="AL238" s="87">
        <v>0</v>
      </c>
      <c r="AM238" s="87">
        <v>0</v>
      </c>
      <c r="AN238" s="87">
        <v>0</v>
      </c>
      <c r="AO238" s="87"/>
      <c r="AP238" s="87">
        <v>0</v>
      </c>
      <c r="AQ238" s="87">
        <v>0</v>
      </c>
      <c r="AR238" s="87">
        <v>0</v>
      </c>
      <c r="AS238" s="87">
        <v>0</v>
      </c>
      <c r="AT238" s="87">
        <v>0</v>
      </c>
      <c r="AU238" s="87">
        <v>0</v>
      </c>
      <c r="AV238" s="87">
        <v>0</v>
      </c>
      <c r="AW238" s="87"/>
      <c r="AX238" s="120">
        <f t="shared" si="39"/>
        <v>0</v>
      </c>
      <c r="AY238" s="120">
        <f t="shared" si="40"/>
        <v>0</v>
      </c>
      <c r="AZ238" s="120">
        <f t="shared" si="41"/>
        <v>0</v>
      </c>
      <c r="BA238" s="120">
        <f t="shared" si="42"/>
        <v>0</v>
      </c>
      <c r="BB238" s="120">
        <f t="shared" si="43"/>
        <v>0</v>
      </c>
      <c r="BC238" s="120">
        <f t="shared" si="44"/>
        <v>0</v>
      </c>
      <c r="BD238" s="120">
        <f t="shared" si="45"/>
        <v>0</v>
      </c>
      <c r="BE238" s="120" t="s">
        <v>72</v>
      </c>
      <c r="BF238" s="87">
        <v>40000</v>
      </c>
      <c r="BG238" s="87">
        <v>0</v>
      </c>
      <c r="BH238" s="87">
        <v>40000</v>
      </c>
      <c r="BI238" s="87">
        <v>0</v>
      </c>
      <c r="BJ238" s="128">
        <v>0</v>
      </c>
      <c r="BK238" s="128">
        <v>0</v>
      </c>
      <c r="BL238" s="127">
        <v>11.254009999999999</v>
      </c>
    </row>
    <row r="239" spans="2:64" s="95" customFormat="1" x14ac:dyDescent="0.5">
      <c r="B239" s="96">
        <v>2013</v>
      </c>
      <c r="C239" s="97">
        <v>8308</v>
      </c>
      <c r="D239" s="96">
        <v>11</v>
      </c>
      <c r="E239" s="96">
        <v>3000</v>
      </c>
      <c r="F239" s="96"/>
      <c r="G239" s="96"/>
      <c r="H239" s="96"/>
      <c r="I239" s="98" t="s">
        <v>59</v>
      </c>
      <c r="J239" s="99">
        <v>5403689.7199999997</v>
      </c>
      <c r="K239" s="99">
        <v>0</v>
      </c>
      <c r="L239" s="99">
        <f t="shared" si="37"/>
        <v>5403689.7199999997</v>
      </c>
      <c r="M239" s="99">
        <v>0</v>
      </c>
      <c r="N239" s="99">
        <v>0</v>
      </c>
      <c r="O239" s="99">
        <f t="shared" si="36"/>
        <v>0</v>
      </c>
      <c r="P239" s="99">
        <f t="shared" si="38"/>
        <v>5403689.7199999997</v>
      </c>
      <c r="Q239" s="87"/>
      <c r="R239" s="99">
        <v>5403689.7199999997</v>
      </c>
      <c r="S239" s="99">
        <v>0</v>
      </c>
      <c r="T239" s="99">
        <v>5403689.7199999997</v>
      </c>
      <c r="U239" s="99">
        <v>0</v>
      </c>
      <c r="V239" s="99">
        <v>0</v>
      </c>
      <c r="W239" s="99">
        <v>0</v>
      </c>
      <c r="X239" s="99">
        <v>5403689.7199999997</v>
      </c>
      <c r="Y239" s="87"/>
      <c r="Z239" s="99">
        <v>0</v>
      </c>
      <c r="AA239" s="99">
        <v>0</v>
      </c>
      <c r="AB239" s="99">
        <v>0</v>
      </c>
      <c r="AC239" s="99">
        <v>0</v>
      </c>
      <c r="AD239" s="99">
        <v>0</v>
      </c>
      <c r="AE239" s="99">
        <v>0</v>
      </c>
      <c r="AF239" s="99">
        <v>0</v>
      </c>
      <c r="AG239" s="87"/>
      <c r="AH239" s="99">
        <v>0</v>
      </c>
      <c r="AI239" s="99">
        <v>0</v>
      </c>
      <c r="AJ239" s="99">
        <v>0</v>
      </c>
      <c r="AK239" s="99">
        <v>0</v>
      </c>
      <c r="AL239" s="99">
        <v>0</v>
      </c>
      <c r="AM239" s="99">
        <v>0</v>
      </c>
      <c r="AN239" s="99">
        <v>0</v>
      </c>
      <c r="AO239" s="87"/>
      <c r="AP239" s="99">
        <v>0</v>
      </c>
      <c r="AQ239" s="99">
        <v>0</v>
      </c>
      <c r="AR239" s="99">
        <v>0</v>
      </c>
      <c r="AS239" s="99">
        <v>0</v>
      </c>
      <c r="AT239" s="99">
        <v>0</v>
      </c>
      <c r="AU239" s="99">
        <v>0</v>
      </c>
      <c r="AV239" s="99">
        <v>0</v>
      </c>
      <c r="AW239" s="87"/>
      <c r="AX239" s="99">
        <f t="shared" si="39"/>
        <v>0</v>
      </c>
      <c r="AY239" s="99">
        <f t="shared" si="40"/>
        <v>0</v>
      </c>
      <c r="AZ239" s="99">
        <f t="shared" si="41"/>
        <v>0</v>
      </c>
      <c r="BA239" s="99">
        <f t="shared" si="42"/>
        <v>0</v>
      </c>
      <c r="BB239" s="99">
        <f t="shared" si="43"/>
        <v>0</v>
      </c>
      <c r="BC239" s="99">
        <f t="shared" si="44"/>
        <v>0</v>
      </c>
      <c r="BD239" s="99">
        <f t="shared" si="45"/>
        <v>0</v>
      </c>
      <c r="BE239" s="99"/>
      <c r="BF239" s="100"/>
      <c r="BG239" s="100"/>
      <c r="BH239" s="100"/>
      <c r="BI239" s="100"/>
      <c r="BJ239" s="100"/>
      <c r="BK239" s="100"/>
      <c r="BL239" s="101"/>
    </row>
    <row r="240" spans="2:64" s="116" customFormat="1" x14ac:dyDescent="0.5">
      <c r="B240" s="103">
        <v>2013</v>
      </c>
      <c r="C240" s="104">
        <v>8308</v>
      </c>
      <c r="D240" s="103">
        <v>11</v>
      </c>
      <c r="E240" s="103">
        <v>3000</v>
      </c>
      <c r="F240" s="103">
        <v>3500</v>
      </c>
      <c r="G240" s="103"/>
      <c r="H240" s="103"/>
      <c r="I240" s="105" t="s">
        <v>80</v>
      </c>
      <c r="J240" s="106">
        <v>5403689.7199999997</v>
      </c>
      <c r="K240" s="106">
        <v>0</v>
      </c>
      <c r="L240" s="106">
        <f t="shared" si="37"/>
        <v>5403689.7199999997</v>
      </c>
      <c r="M240" s="106">
        <v>0</v>
      </c>
      <c r="N240" s="106">
        <v>0</v>
      </c>
      <c r="O240" s="106">
        <f t="shared" si="36"/>
        <v>0</v>
      </c>
      <c r="P240" s="106">
        <f t="shared" si="38"/>
        <v>5403689.7199999997</v>
      </c>
      <c r="Q240" s="87"/>
      <c r="R240" s="106">
        <v>5403689.7199999997</v>
      </c>
      <c r="S240" s="106">
        <v>0</v>
      </c>
      <c r="T240" s="106">
        <v>5403689.7199999997</v>
      </c>
      <c r="U240" s="106">
        <v>0</v>
      </c>
      <c r="V240" s="106">
        <v>0</v>
      </c>
      <c r="W240" s="106">
        <v>0</v>
      </c>
      <c r="X240" s="106">
        <v>5403689.7199999997</v>
      </c>
      <c r="Y240" s="87"/>
      <c r="Z240" s="106">
        <v>0</v>
      </c>
      <c r="AA240" s="106">
        <v>0</v>
      </c>
      <c r="AB240" s="106">
        <v>0</v>
      </c>
      <c r="AC240" s="106">
        <v>0</v>
      </c>
      <c r="AD240" s="106">
        <v>0</v>
      </c>
      <c r="AE240" s="106">
        <v>0</v>
      </c>
      <c r="AF240" s="106">
        <v>0</v>
      </c>
      <c r="AG240" s="87"/>
      <c r="AH240" s="106">
        <v>0</v>
      </c>
      <c r="AI240" s="106">
        <v>0</v>
      </c>
      <c r="AJ240" s="106">
        <v>0</v>
      </c>
      <c r="AK240" s="106">
        <v>0</v>
      </c>
      <c r="AL240" s="106">
        <v>0</v>
      </c>
      <c r="AM240" s="106">
        <v>0</v>
      </c>
      <c r="AN240" s="106">
        <v>0</v>
      </c>
      <c r="AO240" s="87"/>
      <c r="AP240" s="106">
        <v>0</v>
      </c>
      <c r="AQ240" s="106">
        <v>0</v>
      </c>
      <c r="AR240" s="106">
        <v>0</v>
      </c>
      <c r="AS240" s="106">
        <v>0</v>
      </c>
      <c r="AT240" s="106">
        <v>0</v>
      </c>
      <c r="AU240" s="106">
        <v>0</v>
      </c>
      <c r="AV240" s="106">
        <v>0</v>
      </c>
      <c r="AW240" s="87"/>
      <c r="AX240" s="106">
        <f t="shared" si="39"/>
        <v>0</v>
      </c>
      <c r="AY240" s="106">
        <f t="shared" si="40"/>
        <v>0</v>
      </c>
      <c r="AZ240" s="106">
        <f t="shared" si="41"/>
        <v>0</v>
      </c>
      <c r="BA240" s="106">
        <f t="shared" si="42"/>
        <v>0</v>
      </c>
      <c r="BB240" s="106">
        <f t="shared" si="43"/>
        <v>0</v>
      </c>
      <c r="BC240" s="106">
        <f t="shared" si="44"/>
        <v>0</v>
      </c>
      <c r="BD240" s="106">
        <f t="shared" si="45"/>
        <v>0</v>
      </c>
      <c r="BE240" s="106"/>
      <c r="BF240" s="107"/>
      <c r="BG240" s="107"/>
      <c r="BH240" s="107"/>
      <c r="BI240" s="107"/>
      <c r="BJ240" s="107"/>
      <c r="BK240" s="107"/>
      <c r="BL240" s="108"/>
    </row>
    <row r="241" spans="2:64" s="95" customFormat="1" x14ac:dyDescent="0.5">
      <c r="B241" s="110">
        <v>2013</v>
      </c>
      <c r="C241" s="111">
        <v>8308</v>
      </c>
      <c r="D241" s="110">
        <v>11</v>
      </c>
      <c r="E241" s="110">
        <v>3000</v>
      </c>
      <c r="F241" s="110">
        <v>3500</v>
      </c>
      <c r="G241" s="110">
        <v>357</v>
      </c>
      <c r="H241" s="110"/>
      <c r="I241" s="112" t="s">
        <v>138</v>
      </c>
      <c r="J241" s="113">
        <v>5403689.7199999997</v>
      </c>
      <c r="K241" s="113">
        <v>0</v>
      </c>
      <c r="L241" s="113">
        <f t="shared" si="37"/>
        <v>5403689.7199999997</v>
      </c>
      <c r="M241" s="113">
        <v>0</v>
      </c>
      <c r="N241" s="113">
        <v>0</v>
      </c>
      <c r="O241" s="113">
        <f t="shared" si="36"/>
        <v>0</v>
      </c>
      <c r="P241" s="113">
        <f t="shared" si="38"/>
        <v>5403689.7199999997</v>
      </c>
      <c r="Q241" s="87"/>
      <c r="R241" s="113">
        <v>5403689.7199999997</v>
      </c>
      <c r="S241" s="113">
        <v>0</v>
      </c>
      <c r="T241" s="113">
        <v>5403689.7199999997</v>
      </c>
      <c r="U241" s="113">
        <v>0</v>
      </c>
      <c r="V241" s="113">
        <v>0</v>
      </c>
      <c r="W241" s="113">
        <v>0</v>
      </c>
      <c r="X241" s="113">
        <v>5403689.7199999997</v>
      </c>
      <c r="Y241" s="87"/>
      <c r="Z241" s="113">
        <v>0</v>
      </c>
      <c r="AA241" s="113">
        <v>0</v>
      </c>
      <c r="AB241" s="113">
        <v>0</v>
      </c>
      <c r="AC241" s="113">
        <v>0</v>
      </c>
      <c r="AD241" s="113">
        <v>0</v>
      </c>
      <c r="AE241" s="113">
        <v>0</v>
      </c>
      <c r="AF241" s="113">
        <v>0</v>
      </c>
      <c r="AG241" s="87"/>
      <c r="AH241" s="113">
        <v>0</v>
      </c>
      <c r="AI241" s="113">
        <v>0</v>
      </c>
      <c r="AJ241" s="113">
        <v>0</v>
      </c>
      <c r="AK241" s="113">
        <v>0</v>
      </c>
      <c r="AL241" s="113">
        <v>0</v>
      </c>
      <c r="AM241" s="113">
        <v>0</v>
      </c>
      <c r="AN241" s="113">
        <v>0</v>
      </c>
      <c r="AO241" s="87"/>
      <c r="AP241" s="113">
        <v>0</v>
      </c>
      <c r="AQ241" s="113">
        <v>0</v>
      </c>
      <c r="AR241" s="113">
        <v>0</v>
      </c>
      <c r="AS241" s="113">
        <v>0</v>
      </c>
      <c r="AT241" s="113">
        <v>0</v>
      </c>
      <c r="AU241" s="113">
        <v>0</v>
      </c>
      <c r="AV241" s="113">
        <v>0</v>
      </c>
      <c r="AW241" s="87"/>
      <c r="AX241" s="113">
        <f t="shared" si="39"/>
        <v>0</v>
      </c>
      <c r="AY241" s="113">
        <f t="shared" si="40"/>
        <v>0</v>
      </c>
      <c r="AZ241" s="113">
        <f t="shared" si="41"/>
        <v>0</v>
      </c>
      <c r="BA241" s="113">
        <f t="shared" si="42"/>
        <v>0</v>
      </c>
      <c r="BB241" s="113">
        <f t="shared" si="43"/>
        <v>0</v>
      </c>
      <c r="BC241" s="113">
        <f t="shared" si="44"/>
        <v>0</v>
      </c>
      <c r="BD241" s="113">
        <f t="shared" si="45"/>
        <v>0</v>
      </c>
      <c r="BE241" s="113"/>
      <c r="BF241" s="114"/>
      <c r="BG241" s="114"/>
      <c r="BH241" s="114"/>
      <c r="BI241" s="114"/>
      <c r="BJ241" s="114"/>
      <c r="BK241" s="114"/>
      <c r="BL241" s="115"/>
    </row>
    <row r="242" spans="2:64" s="109" customFormat="1" x14ac:dyDescent="0.5">
      <c r="B242" s="117">
        <v>2013</v>
      </c>
      <c r="C242" s="118">
        <v>8308</v>
      </c>
      <c r="D242" s="117">
        <v>11</v>
      </c>
      <c r="E242" s="117">
        <v>3000</v>
      </c>
      <c r="F242" s="117">
        <v>3500</v>
      </c>
      <c r="G242" s="117">
        <v>357</v>
      </c>
      <c r="H242" s="117">
        <v>35701</v>
      </c>
      <c r="I242" s="119" t="s">
        <v>139</v>
      </c>
      <c r="J242" s="87">
        <v>5403689.7199999997</v>
      </c>
      <c r="K242" s="87">
        <v>0</v>
      </c>
      <c r="L242" s="87">
        <f t="shared" si="37"/>
        <v>5403689.7199999997</v>
      </c>
      <c r="M242" s="87">
        <v>0</v>
      </c>
      <c r="N242" s="87">
        <v>0</v>
      </c>
      <c r="O242" s="87">
        <f t="shared" si="36"/>
        <v>0</v>
      </c>
      <c r="P242" s="87">
        <f t="shared" si="38"/>
        <v>5403689.7199999997</v>
      </c>
      <c r="Q242" s="87"/>
      <c r="R242" s="87">
        <v>5403689.7199999997</v>
      </c>
      <c r="S242" s="87">
        <v>0</v>
      </c>
      <c r="T242" s="87">
        <v>5403689.7199999997</v>
      </c>
      <c r="U242" s="87">
        <v>0</v>
      </c>
      <c r="V242" s="87">
        <v>0</v>
      </c>
      <c r="W242" s="87">
        <v>0</v>
      </c>
      <c r="X242" s="87">
        <v>5403689.7199999997</v>
      </c>
      <c r="Y242" s="87"/>
      <c r="Z242" s="87">
        <v>0</v>
      </c>
      <c r="AA242" s="87">
        <v>0</v>
      </c>
      <c r="AB242" s="87">
        <v>0</v>
      </c>
      <c r="AC242" s="87">
        <v>0</v>
      </c>
      <c r="AD242" s="87">
        <v>0</v>
      </c>
      <c r="AE242" s="87">
        <v>0</v>
      </c>
      <c r="AF242" s="87">
        <v>0</v>
      </c>
      <c r="AG242" s="87"/>
      <c r="AH242" s="87">
        <v>0</v>
      </c>
      <c r="AI242" s="87">
        <v>0</v>
      </c>
      <c r="AJ242" s="87">
        <v>0</v>
      </c>
      <c r="AK242" s="87">
        <v>0</v>
      </c>
      <c r="AL242" s="87">
        <v>0</v>
      </c>
      <c r="AM242" s="87">
        <v>0</v>
      </c>
      <c r="AN242" s="87">
        <v>0</v>
      </c>
      <c r="AO242" s="87"/>
      <c r="AP242" s="87">
        <v>0</v>
      </c>
      <c r="AQ242" s="87">
        <v>0</v>
      </c>
      <c r="AR242" s="87">
        <v>0</v>
      </c>
      <c r="AS242" s="87">
        <v>0</v>
      </c>
      <c r="AT242" s="87">
        <v>0</v>
      </c>
      <c r="AU242" s="87">
        <v>0</v>
      </c>
      <c r="AV242" s="87">
        <v>0</v>
      </c>
      <c r="AW242" s="87"/>
      <c r="AX242" s="120">
        <f t="shared" si="39"/>
        <v>0</v>
      </c>
      <c r="AY242" s="120">
        <f t="shared" si="40"/>
        <v>0</v>
      </c>
      <c r="AZ242" s="120">
        <f t="shared" si="41"/>
        <v>0</v>
      </c>
      <c r="BA242" s="120">
        <f t="shared" si="42"/>
        <v>0</v>
      </c>
      <c r="BB242" s="120">
        <f t="shared" si="43"/>
        <v>0</v>
      </c>
      <c r="BC242" s="120">
        <f t="shared" si="44"/>
        <v>0</v>
      </c>
      <c r="BD242" s="120">
        <f t="shared" si="45"/>
        <v>0</v>
      </c>
      <c r="BE242" s="120" t="s">
        <v>66</v>
      </c>
      <c r="BF242" s="87">
        <v>3</v>
      </c>
      <c r="BG242" s="87">
        <v>0</v>
      </c>
      <c r="BH242" s="87">
        <v>3</v>
      </c>
      <c r="BI242" s="87">
        <v>0</v>
      </c>
      <c r="BJ242" s="128">
        <v>0</v>
      </c>
      <c r="BK242" s="128">
        <v>0</v>
      </c>
      <c r="BL242" s="170">
        <v>11.357010000000001</v>
      </c>
    </row>
    <row r="243" spans="2:64" s="95" customFormat="1" x14ac:dyDescent="0.5">
      <c r="B243" s="96">
        <v>2013</v>
      </c>
      <c r="C243" s="97">
        <v>8308</v>
      </c>
      <c r="D243" s="96">
        <v>11</v>
      </c>
      <c r="E243" s="96">
        <v>5000</v>
      </c>
      <c r="F243" s="96"/>
      <c r="G243" s="96"/>
      <c r="H243" s="96"/>
      <c r="I243" s="98" t="s">
        <v>108</v>
      </c>
      <c r="J243" s="99">
        <v>14881056.42</v>
      </c>
      <c r="K243" s="99">
        <v>0</v>
      </c>
      <c r="L243" s="99">
        <f t="shared" si="37"/>
        <v>14881056.42</v>
      </c>
      <c r="M243" s="99">
        <v>0</v>
      </c>
      <c r="N243" s="99">
        <v>0</v>
      </c>
      <c r="O243" s="99">
        <f t="shared" si="36"/>
        <v>0</v>
      </c>
      <c r="P243" s="99">
        <f t="shared" si="38"/>
        <v>14881056.42</v>
      </c>
      <c r="Q243" s="87"/>
      <c r="R243" s="99">
        <v>14881056.42</v>
      </c>
      <c r="S243" s="99">
        <v>0</v>
      </c>
      <c r="T243" s="99">
        <v>14881056.42</v>
      </c>
      <c r="U243" s="99">
        <v>0</v>
      </c>
      <c r="V243" s="99">
        <v>0</v>
      </c>
      <c r="W243" s="99">
        <v>0</v>
      </c>
      <c r="X243" s="99">
        <v>14881056.42</v>
      </c>
      <c r="Y243" s="87"/>
      <c r="Z243" s="99">
        <v>0</v>
      </c>
      <c r="AA243" s="99">
        <v>0</v>
      </c>
      <c r="AB243" s="99">
        <v>0</v>
      </c>
      <c r="AC243" s="99">
        <v>0</v>
      </c>
      <c r="AD243" s="99">
        <v>0</v>
      </c>
      <c r="AE243" s="99">
        <v>0</v>
      </c>
      <c r="AF243" s="99">
        <v>0</v>
      </c>
      <c r="AG243" s="87"/>
      <c r="AH243" s="99">
        <v>0</v>
      </c>
      <c r="AI243" s="99">
        <v>0</v>
      </c>
      <c r="AJ243" s="99">
        <v>0</v>
      </c>
      <c r="AK243" s="99">
        <v>0</v>
      </c>
      <c r="AL243" s="99">
        <v>0</v>
      </c>
      <c r="AM243" s="99">
        <v>0</v>
      </c>
      <c r="AN243" s="99">
        <v>0</v>
      </c>
      <c r="AO243" s="87"/>
      <c r="AP243" s="99">
        <v>0</v>
      </c>
      <c r="AQ243" s="99">
        <v>0</v>
      </c>
      <c r="AR243" s="99">
        <v>0</v>
      </c>
      <c r="AS243" s="99">
        <v>0</v>
      </c>
      <c r="AT243" s="99">
        <v>0</v>
      </c>
      <c r="AU243" s="99">
        <v>0</v>
      </c>
      <c r="AV243" s="99">
        <v>0</v>
      </c>
      <c r="AW243" s="87"/>
      <c r="AX243" s="99">
        <f t="shared" si="39"/>
        <v>0</v>
      </c>
      <c r="AY243" s="99">
        <f t="shared" si="40"/>
        <v>0</v>
      </c>
      <c r="AZ243" s="99">
        <f t="shared" si="41"/>
        <v>0</v>
      </c>
      <c r="BA243" s="99">
        <f t="shared" si="42"/>
        <v>0</v>
      </c>
      <c r="BB243" s="99">
        <f t="shared" si="43"/>
        <v>0</v>
      </c>
      <c r="BC243" s="99">
        <f t="shared" si="44"/>
        <v>0</v>
      </c>
      <c r="BD243" s="99">
        <f t="shared" si="45"/>
        <v>0</v>
      </c>
      <c r="BE243" s="99"/>
      <c r="BF243" s="100"/>
      <c r="BG243" s="100"/>
      <c r="BH243" s="100"/>
      <c r="BI243" s="100"/>
      <c r="BJ243" s="100"/>
      <c r="BK243" s="100"/>
      <c r="BL243" s="101"/>
    </row>
    <row r="244" spans="2:64" s="116" customFormat="1" x14ac:dyDescent="0.5">
      <c r="B244" s="103">
        <v>2013</v>
      </c>
      <c r="C244" s="104">
        <v>8308</v>
      </c>
      <c r="D244" s="103">
        <v>11</v>
      </c>
      <c r="E244" s="103">
        <v>5000</v>
      </c>
      <c r="F244" s="103">
        <v>5100</v>
      </c>
      <c r="G244" s="103"/>
      <c r="H244" s="103"/>
      <c r="I244" s="105" t="s">
        <v>84</v>
      </c>
      <c r="J244" s="106">
        <v>5694981.8599999994</v>
      </c>
      <c r="K244" s="106">
        <v>0</v>
      </c>
      <c r="L244" s="106">
        <f t="shared" si="37"/>
        <v>5694981.8599999994</v>
      </c>
      <c r="M244" s="106">
        <v>0</v>
      </c>
      <c r="N244" s="106">
        <v>0</v>
      </c>
      <c r="O244" s="106">
        <f t="shared" si="36"/>
        <v>0</v>
      </c>
      <c r="P244" s="106">
        <f t="shared" si="38"/>
        <v>5694981.8599999994</v>
      </c>
      <c r="Q244" s="87"/>
      <c r="R244" s="106">
        <v>5694981.8600000003</v>
      </c>
      <c r="S244" s="106">
        <v>0</v>
      </c>
      <c r="T244" s="106">
        <v>5694981.8600000003</v>
      </c>
      <c r="U244" s="106">
        <v>0</v>
      </c>
      <c r="V244" s="106">
        <v>0</v>
      </c>
      <c r="W244" s="106">
        <v>0</v>
      </c>
      <c r="X244" s="106">
        <v>5694981.8600000003</v>
      </c>
      <c r="Y244" s="87"/>
      <c r="Z244" s="106">
        <v>0</v>
      </c>
      <c r="AA244" s="106">
        <v>0</v>
      </c>
      <c r="AB244" s="106">
        <v>0</v>
      </c>
      <c r="AC244" s="106">
        <v>0</v>
      </c>
      <c r="AD244" s="106">
        <v>0</v>
      </c>
      <c r="AE244" s="106">
        <v>0</v>
      </c>
      <c r="AF244" s="106">
        <v>0</v>
      </c>
      <c r="AG244" s="87"/>
      <c r="AH244" s="106">
        <v>0</v>
      </c>
      <c r="AI244" s="106">
        <v>0</v>
      </c>
      <c r="AJ244" s="106">
        <v>0</v>
      </c>
      <c r="AK244" s="106">
        <v>0</v>
      </c>
      <c r="AL244" s="106">
        <v>0</v>
      </c>
      <c r="AM244" s="106">
        <v>0</v>
      </c>
      <c r="AN244" s="106">
        <v>0</v>
      </c>
      <c r="AO244" s="87"/>
      <c r="AP244" s="106">
        <v>0</v>
      </c>
      <c r="AQ244" s="106">
        <v>0</v>
      </c>
      <c r="AR244" s="106">
        <v>0</v>
      </c>
      <c r="AS244" s="106">
        <v>0</v>
      </c>
      <c r="AT244" s="106">
        <v>0</v>
      </c>
      <c r="AU244" s="106">
        <v>0</v>
      </c>
      <c r="AV244" s="106">
        <v>0</v>
      </c>
      <c r="AW244" s="87"/>
      <c r="AX244" s="106">
        <f t="shared" si="39"/>
        <v>-9.3132257461547852E-10</v>
      </c>
      <c r="AY244" s="106">
        <f t="shared" si="40"/>
        <v>0</v>
      </c>
      <c r="AZ244" s="106">
        <f t="shared" si="41"/>
        <v>-9.3132257461547852E-10</v>
      </c>
      <c r="BA244" s="106">
        <f t="shared" si="42"/>
        <v>0</v>
      </c>
      <c r="BB244" s="106">
        <f t="shared" si="43"/>
        <v>0</v>
      </c>
      <c r="BC244" s="106">
        <f t="shared" si="44"/>
        <v>0</v>
      </c>
      <c r="BD244" s="106">
        <f t="shared" si="45"/>
        <v>-9.3132257461547852E-10</v>
      </c>
      <c r="BE244" s="106"/>
      <c r="BF244" s="107"/>
      <c r="BG244" s="107"/>
      <c r="BH244" s="107"/>
      <c r="BI244" s="107"/>
      <c r="BJ244" s="107"/>
      <c r="BK244" s="107"/>
      <c r="BL244" s="108"/>
    </row>
    <row r="245" spans="2:64" s="95" customFormat="1" x14ac:dyDescent="0.5">
      <c r="B245" s="110">
        <v>2013</v>
      </c>
      <c r="C245" s="111">
        <v>8308</v>
      </c>
      <c r="D245" s="110">
        <v>11</v>
      </c>
      <c r="E245" s="110">
        <v>5000</v>
      </c>
      <c r="F245" s="110">
        <v>5100</v>
      </c>
      <c r="G245" s="110">
        <v>511</v>
      </c>
      <c r="H245" s="110"/>
      <c r="I245" s="112" t="s">
        <v>85</v>
      </c>
      <c r="J245" s="113">
        <v>291000</v>
      </c>
      <c r="K245" s="113">
        <v>0</v>
      </c>
      <c r="L245" s="113">
        <f t="shared" si="37"/>
        <v>291000</v>
      </c>
      <c r="M245" s="113">
        <v>0</v>
      </c>
      <c r="N245" s="113">
        <v>0</v>
      </c>
      <c r="O245" s="113">
        <f t="shared" si="36"/>
        <v>0</v>
      </c>
      <c r="P245" s="113">
        <f t="shared" si="38"/>
        <v>291000</v>
      </c>
      <c r="Q245" s="87"/>
      <c r="R245" s="113">
        <v>291000</v>
      </c>
      <c r="S245" s="113">
        <v>0</v>
      </c>
      <c r="T245" s="113">
        <v>291000</v>
      </c>
      <c r="U245" s="113">
        <v>0</v>
      </c>
      <c r="V245" s="113">
        <v>0</v>
      </c>
      <c r="W245" s="113">
        <v>0</v>
      </c>
      <c r="X245" s="113">
        <v>291000</v>
      </c>
      <c r="Y245" s="87"/>
      <c r="Z245" s="113">
        <v>0</v>
      </c>
      <c r="AA245" s="113">
        <v>0</v>
      </c>
      <c r="AB245" s="113">
        <v>0</v>
      </c>
      <c r="AC245" s="113">
        <v>0</v>
      </c>
      <c r="AD245" s="113">
        <v>0</v>
      </c>
      <c r="AE245" s="113">
        <v>0</v>
      </c>
      <c r="AF245" s="113">
        <v>0</v>
      </c>
      <c r="AG245" s="87"/>
      <c r="AH245" s="113">
        <v>0</v>
      </c>
      <c r="AI245" s="113">
        <v>0</v>
      </c>
      <c r="AJ245" s="113">
        <v>0</v>
      </c>
      <c r="AK245" s="113">
        <v>0</v>
      </c>
      <c r="AL245" s="113">
        <v>0</v>
      </c>
      <c r="AM245" s="113">
        <v>0</v>
      </c>
      <c r="AN245" s="113">
        <v>0</v>
      </c>
      <c r="AO245" s="87"/>
      <c r="AP245" s="113">
        <v>0</v>
      </c>
      <c r="AQ245" s="113">
        <v>0</v>
      </c>
      <c r="AR245" s="113">
        <v>0</v>
      </c>
      <c r="AS245" s="113">
        <v>0</v>
      </c>
      <c r="AT245" s="113">
        <v>0</v>
      </c>
      <c r="AU245" s="113">
        <v>0</v>
      </c>
      <c r="AV245" s="113">
        <v>0</v>
      </c>
      <c r="AW245" s="87"/>
      <c r="AX245" s="113">
        <f t="shared" si="39"/>
        <v>0</v>
      </c>
      <c r="AY245" s="113">
        <f t="shared" si="40"/>
        <v>0</v>
      </c>
      <c r="AZ245" s="113">
        <f t="shared" si="41"/>
        <v>0</v>
      </c>
      <c r="BA245" s="113">
        <f t="shared" si="42"/>
        <v>0</v>
      </c>
      <c r="BB245" s="113">
        <f t="shared" si="43"/>
        <v>0</v>
      </c>
      <c r="BC245" s="113">
        <f t="shared" si="44"/>
        <v>0</v>
      </c>
      <c r="BD245" s="113">
        <f t="shared" si="45"/>
        <v>0</v>
      </c>
      <c r="BE245" s="113"/>
      <c r="BF245" s="114"/>
      <c r="BG245" s="114"/>
      <c r="BH245" s="114"/>
      <c r="BI245" s="114"/>
      <c r="BJ245" s="114"/>
      <c r="BK245" s="114"/>
      <c r="BL245" s="115"/>
    </row>
    <row r="246" spans="2:64" s="95" customFormat="1" x14ac:dyDescent="0.5">
      <c r="B246" s="117">
        <v>2013</v>
      </c>
      <c r="C246" s="118">
        <v>8308</v>
      </c>
      <c r="D246" s="117">
        <v>11</v>
      </c>
      <c r="E246" s="117">
        <v>5000</v>
      </c>
      <c r="F246" s="117">
        <v>5100</v>
      </c>
      <c r="G246" s="117">
        <v>511</v>
      </c>
      <c r="H246" s="117">
        <v>51101</v>
      </c>
      <c r="I246" s="119" t="s">
        <v>86</v>
      </c>
      <c r="J246" s="87">
        <v>291000</v>
      </c>
      <c r="K246" s="87">
        <v>0</v>
      </c>
      <c r="L246" s="87">
        <f t="shared" si="37"/>
        <v>291000</v>
      </c>
      <c r="M246" s="87">
        <v>0</v>
      </c>
      <c r="N246" s="87">
        <v>0</v>
      </c>
      <c r="O246" s="87">
        <f t="shared" si="36"/>
        <v>0</v>
      </c>
      <c r="P246" s="87">
        <f t="shared" si="38"/>
        <v>291000</v>
      </c>
      <c r="Q246" s="87"/>
      <c r="R246" s="87">
        <v>291000</v>
      </c>
      <c r="S246" s="87">
        <v>0</v>
      </c>
      <c r="T246" s="87">
        <v>291000</v>
      </c>
      <c r="U246" s="87">
        <v>0</v>
      </c>
      <c r="V246" s="87">
        <v>0</v>
      </c>
      <c r="W246" s="87">
        <v>0</v>
      </c>
      <c r="X246" s="87">
        <v>291000</v>
      </c>
      <c r="Y246" s="87"/>
      <c r="Z246" s="87">
        <v>0</v>
      </c>
      <c r="AA246" s="87">
        <v>0</v>
      </c>
      <c r="AB246" s="87">
        <v>0</v>
      </c>
      <c r="AC246" s="87">
        <v>0</v>
      </c>
      <c r="AD246" s="87">
        <v>0</v>
      </c>
      <c r="AE246" s="87">
        <v>0</v>
      </c>
      <c r="AF246" s="87">
        <v>0</v>
      </c>
      <c r="AG246" s="87"/>
      <c r="AH246" s="87">
        <v>0</v>
      </c>
      <c r="AI246" s="87">
        <v>0</v>
      </c>
      <c r="AJ246" s="87">
        <v>0</v>
      </c>
      <c r="AK246" s="87">
        <v>0</v>
      </c>
      <c r="AL246" s="87">
        <v>0</v>
      </c>
      <c r="AM246" s="87">
        <v>0</v>
      </c>
      <c r="AN246" s="87">
        <v>0</v>
      </c>
      <c r="AO246" s="87"/>
      <c r="AP246" s="87">
        <v>0</v>
      </c>
      <c r="AQ246" s="87">
        <v>0</v>
      </c>
      <c r="AR246" s="87">
        <v>0</v>
      </c>
      <c r="AS246" s="87">
        <v>0</v>
      </c>
      <c r="AT246" s="87">
        <v>0</v>
      </c>
      <c r="AU246" s="87">
        <v>0</v>
      </c>
      <c r="AV246" s="87">
        <v>0</v>
      </c>
      <c r="AW246" s="87"/>
      <c r="AX246" s="120">
        <f t="shared" si="39"/>
        <v>0</v>
      </c>
      <c r="AY246" s="120">
        <f t="shared" si="40"/>
        <v>0</v>
      </c>
      <c r="AZ246" s="120">
        <f t="shared" si="41"/>
        <v>0</v>
      </c>
      <c r="BA246" s="120">
        <f t="shared" si="42"/>
        <v>0</v>
      </c>
      <c r="BB246" s="120">
        <f t="shared" si="43"/>
        <v>0</v>
      </c>
      <c r="BC246" s="120">
        <f t="shared" si="44"/>
        <v>0</v>
      </c>
      <c r="BD246" s="120">
        <f t="shared" si="45"/>
        <v>0</v>
      </c>
      <c r="BE246" s="120" t="s">
        <v>72</v>
      </c>
      <c r="BF246" s="87">
        <v>56</v>
      </c>
      <c r="BG246" s="87">
        <v>0</v>
      </c>
      <c r="BH246" s="87">
        <v>56</v>
      </c>
      <c r="BI246" s="87">
        <v>0</v>
      </c>
      <c r="BJ246" s="128">
        <v>0</v>
      </c>
      <c r="BK246" s="128">
        <v>0</v>
      </c>
      <c r="BL246" s="127">
        <v>11.511010000000001</v>
      </c>
    </row>
    <row r="247" spans="2:64" s="95" customFormat="1" x14ac:dyDescent="0.5">
      <c r="B247" s="110">
        <v>2013</v>
      </c>
      <c r="C247" s="111">
        <v>8308</v>
      </c>
      <c r="D247" s="110">
        <v>11</v>
      </c>
      <c r="E247" s="110">
        <v>5000</v>
      </c>
      <c r="F247" s="110">
        <v>5100</v>
      </c>
      <c r="G247" s="110">
        <v>515</v>
      </c>
      <c r="H247" s="110"/>
      <c r="I247" s="112" t="s">
        <v>87</v>
      </c>
      <c r="J247" s="113">
        <v>5403981.8599999994</v>
      </c>
      <c r="K247" s="113">
        <v>0</v>
      </c>
      <c r="L247" s="113">
        <f t="shared" si="37"/>
        <v>5403981.8599999994</v>
      </c>
      <c r="M247" s="113">
        <v>0</v>
      </c>
      <c r="N247" s="113">
        <v>0</v>
      </c>
      <c r="O247" s="113">
        <f t="shared" si="36"/>
        <v>0</v>
      </c>
      <c r="P247" s="113">
        <f t="shared" si="38"/>
        <v>5403981.8599999994</v>
      </c>
      <c r="Q247" s="87"/>
      <c r="R247" s="113">
        <v>5403981.8600000003</v>
      </c>
      <c r="S247" s="113">
        <v>0</v>
      </c>
      <c r="T247" s="113">
        <v>5403981.8600000003</v>
      </c>
      <c r="U247" s="113">
        <v>0</v>
      </c>
      <c r="V247" s="113">
        <v>0</v>
      </c>
      <c r="W247" s="113">
        <v>0</v>
      </c>
      <c r="X247" s="113">
        <v>5403981.8600000003</v>
      </c>
      <c r="Y247" s="87"/>
      <c r="Z247" s="113">
        <v>0</v>
      </c>
      <c r="AA247" s="113">
        <v>0</v>
      </c>
      <c r="AB247" s="113">
        <v>0</v>
      </c>
      <c r="AC247" s="113">
        <v>0</v>
      </c>
      <c r="AD247" s="113">
        <v>0</v>
      </c>
      <c r="AE247" s="113">
        <v>0</v>
      </c>
      <c r="AF247" s="113">
        <v>0</v>
      </c>
      <c r="AG247" s="87"/>
      <c r="AH247" s="113">
        <v>0</v>
      </c>
      <c r="AI247" s="113">
        <v>0</v>
      </c>
      <c r="AJ247" s="113">
        <v>0</v>
      </c>
      <c r="AK247" s="113">
        <v>0</v>
      </c>
      <c r="AL247" s="113">
        <v>0</v>
      </c>
      <c r="AM247" s="113">
        <v>0</v>
      </c>
      <c r="AN247" s="113">
        <v>0</v>
      </c>
      <c r="AO247" s="87"/>
      <c r="AP247" s="113">
        <v>0</v>
      </c>
      <c r="AQ247" s="113">
        <v>0</v>
      </c>
      <c r="AR247" s="113">
        <v>0</v>
      </c>
      <c r="AS247" s="113">
        <v>0</v>
      </c>
      <c r="AT247" s="113">
        <v>0</v>
      </c>
      <c r="AU247" s="113">
        <v>0</v>
      </c>
      <c r="AV247" s="113">
        <v>0</v>
      </c>
      <c r="AW247" s="87"/>
      <c r="AX247" s="113">
        <f t="shared" si="39"/>
        <v>-9.3132257461547852E-10</v>
      </c>
      <c r="AY247" s="113">
        <f t="shared" si="40"/>
        <v>0</v>
      </c>
      <c r="AZ247" s="113">
        <f t="shared" si="41"/>
        <v>-9.3132257461547852E-10</v>
      </c>
      <c r="BA247" s="113">
        <f t="shared" si="42"/>
        <v>0</v>
      </c>
      <c r="BB247" s="113">
        <f t="shared" si="43"/>
        <v>0</v>
      </c>
      <c r="BC247" s="113">
        <f t="shared" si="44"/>
        <v>0</v>
      </c>
      <c r="BD247" s="113">
        <f t="shared" si="45"/>
        <v>-9.3132257461547852E-10</v>
      </c>
      <c r="BE247" s="113"/>
      <c r="BF247" s="114"/>
      <c r="BG247" s="114"/>
      <c r="BH247" s="114"/>
      <c r="BI247" s="114"/>
      <c r="BJ247" s="114"/>
      <c r="BK247" s="114"/>
      <c r="BL247" s="154"/>
    </row>
    <row r="248" spans="2:64" s="109" customFormat="1" x14ac:dyDescent="0.5">
      <c r="B248" s="117">
        <v>2013</v>
      </c>
      <c r="C248" s="118">
        <v>8308</v>
      </c>
      <c r="D248" s="117">
        <v>11</v>
      </c>
      <c r="E248" s="117">
        <v>5000</v>
      </c>
      <c r="F248" s="117">
        <v>5100</v>
      </c>
      <c r="G248" s="117">
        <v>515</v>
      </c>
      <c r="H248" s="117">
        <v>51501</v>
      </c>
      <c r="I248" s="119" t="s">
        <v>88</v>
      </c>
      <c r="J248" s="87">
        <v>5403981.8599999994</v>
      </c>
      <c r="K248" s="87">
        <v>0</v>
      </c>
      <c r="L248" s="87">
        <f t="shared" si="37"/>
        <v>5403981.8599999994</v>
      </c>
      <c r="M248" s="87">
        <v>0</v>
      </c>
      <c r="N248" s="87">
        <v>0</v>
      </c>
      <c r="O248" s="87">
        <f t="shared" si="36"/>
        <v>0</v>
      </c>
      <c r="P248" s="87">
        <f t="shared" si="38"/>
        <v>5403981.8599999994</v>
      </c>
      <c r="Q248" s="87"/>
      <c r="R248" s="87">
        <v>5403981.8600000003</v>
      </c>
      <c r="S248" s="87">
        <v>0</v>
      </c>
      <c r="T248" s="87">
        <v>5403981.8600000003</v>
      </c>
      <c r="U248" s="87">
        <v>0</v>
      </c>
      <c r="V248" s="87">
        <v>0</v>
      </c>
      <c r="W248" s="87">
        <v>0</v>
      </c>
      <c r="X248" s="87">
        <v>5403981.8600000003</v>
      </c>
      <c r="Y248" s="87"/>
      <c r="Z248" s="87">
        <v>0</v>
      </c>
      <c r="AA248" s="87">
        <v>0</v>
      </c>
      <c r="AB248" s="87">
        <v>0</v>
      </c>
      <c r="AC248" s="87">
        <v>0</v>
      </c>
      <c r="AD248" s="87">
        <v>0</v>
      </c>
      <c r="AE248" s="87">
        <v>0</v>
      </c>
      <c r="AF248" s="87">
        <v>0</v>
      </c>
      <c r="AG248" s="87"/>
      <c r="AH248" s="87">
        <v>0</v>
      </c>
      <c r="AI248" s="87">
        <v>0</v>
      </c>
      <c r="AJ248" s="87">
        <v>0</v>
      </c>
      <c r="AK248" s="87">
        <v>0</v>
      </c>
      <c r="AL248" s="87">
        <v>0</v>
      </c>
      <c r="AM248" s="87">
        <v>0</v>
      </c>
      <c r="AN248" s="87">
        <v>0</v>
      </c>
      <c r="AO248" s="87"/>
      <c r="AP248" s="87">
        <v>0</v>
      </c>
      <c r="AQ248" s="87">
        <v>0</v>
      </c>
      <c r="AR248" s="87">
        <v>0</v>
      </c>
      <c r="AS248" s="87">
        <v>0</v>
      </c>
      <c r="AT248" s="87">
        <v>0</v>
      </c>
      <c r="AU248" s="87">
        <v>0</v>
      </c>
      <c r="AV248" s="87">
        <v>0</v>
      </c>
      <c r="AW248" s="87"/>
      <c r="AX248" s="120">
        <f t="shared" si="39"/>
        <v>-9.3132257461547852E-10</v>
      </c>
      <c r="AY248" s="120">
        <f t="shared" si="40"/>
        <v>0</v>
      </c>
      <c r="AZ248" s="120">
        <f t="shared" si="41"/>
        <v>-9.3132257461547852E-10</v>
      </c>
      <c r="BA248" s="120">
        <f t="shared" si="42"/>
        <v>0</v>
      </c>
      <c r="BB248" s="120">
        <f t="shared" si="43"/>
        <v>0</v>
      </c>
      <c r="BC248" s="120">
        <f t="shared" si="44"/>
        <v>0</v>
      </c>
      <c r="BD248" s="120">
        <f t="shared" si="45"/>
        <v>-9.3132257461547852E-10</v>
      </c>
      <c r="BE248" s="120" t="s">
        <v>72</v>
      </c>
      <c r="BF248" s="87">
        <v>209</v>
      </c>
      <c r="BG248" s="87">
        <v>0</v>
      </c>
      <c r="BH248" s="87">
        <v>209</v>
      </c>
      <c r="BI248" s="87">
        <v>0</v>
      </c>
      <c r="BJ248" s="128">
        <v>0</v>
      </c>
      <c r="BK248" s="128">
        <v>0</v>
      </c>
      <c r="BL248" s="127">
        <v>11.51501</v>
      </c>
    </row>
    <row r="249" spans="2:64" s="116" customFormat="1" x14ac:dyDescent="0.5">
      <c r="B249" s="103">
        <v>2013</v>
      </c>
      <c r="C249" s="104">
        <v>8308</v>
      </c>
      <c r="D249" s="103">
        <v>11</v>
      </c>
      <c r="E249" s="103">
        <v>5000</v>
      </c>
      <c r="F249" s="103">
        <v>5200</v>
      </c>
      <c r="G249" s="103"/>
      <c r="H249" s="103"/>
      <c r="I249" s="105" t="s">
        <v>147</v>
      </c>
      <c r="J249" s="106">
        <v>84448</v>
      </c>
      <c r="K249" s="106">
        <v>0</v>
      </c>
      <c r="L249" s="106">
        <f t="shared" si="37"/>
        <v>84448</v>
      </c>
      <c r="M249" s="106">
        <v>0</v>
      </c>
      <c r="N249" s="106">
        <v>0</v>
      </c>
      <c r="O249" s="106">
        <f t="shared" si="36"/>
        <v>0</v>
      </c>
      <c r="P249" s="106">
        <f t="shared" si="38"/>
        <v>84448</v>
      </c>
      <c r="Q249" s="87"/>
      <c r="R249" s="106">
        <v>84448</v>
      </c>
      <c r="S249" s="106">
        <v>0</v>
      </c>
      <c r="T249" s="106">
        <v>84448</v>
      </c>
      <c r="U249" s="106">
        <v>0</v>
      </c>
      <c r="V249" s="106">
        <v>0</v>
      </c>
      <c r="W249" s="106">
        <v>0</v>
      </c>
      <c r="X249" s="106">
        <v>84448</v>
      </c>
      <c r="Y249" s="87"/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87"/>
      <c r="AH249" s="106">
        <v>0</v>
      </c>
      <c r="AI249" s="106">
        <v>0</v>
      </c>
      <c r="AJ249" s="106">
        <v>0</v>
      </c>
      <c r="AK249" s="106">
        <v>0</v>
      </c>
      <c r="AL249" s="106">
        <v>0</v>
      </c>
      <c r="AM249" s="106">
        <v>0</v>
      </c>
      <c r="AN249" s="106">
        <v>0</v>
      </c>
      <c r="AO249" s="87"/>
      <c r="AP249" s="106">
        <v>0</v>
      </c>
      <c r="AQ249" s="106">
        <v>0</v>
      </c>
      <c r="AR249" s="106">
        <v>0</v>
      </c>
      <c r="AS249" s="106">
        <v>0</v>
      </c>
      <c r="AT249" s="106">
        <v>0</v>
      </c>
      <c r="AU249" s="106">
        <v>0</v>
      </c>
      <c r="AV249" s="106">
        <v>0</v>
      </c>
      <c r="AW249" s="87"/>
      <c r="AX249" s="106">
        <f t="shared" si="39"/>
        <v>0</v>
      </c>
      <c r="AY249" s="106">
        <f t="shared" si="40"/>
        <v>0</v>
      </c>
      <c r="AZ249" s="106">
        <f t="shared" si="41"/>
        <v>0</v>
      </c>
      <c r="BA249" s="106">
        <f t="shared" si="42"/>
        <v>0</v>
      </c>
      <c r="BB249" s="106">
        <f t="shared" si="43"/>
        <v>0</v>
      </c>
      <c r="BC249" s="106">
        <f t="shared" si="44"/>
        <v>0</v>
      </c>
      <c r="BD249" s="106">
        <f t="shared" si="45"/>
        <v>0</v>
      </c>
      <c r="BE249" s="106"/>
      <c r="BF249" s="107"/>
      <c r="BG249" s="107"/>
      <c r="BH249" s="107"/>
      <c r="BI249" s="107"/>
      <c r="BJ249" s="107"/>
      <c r="BK249" s="107"/>
      <c r="BL249" s="108"/>
    </row>
    <row r="250" spans="2:64" s="95" customFormat="1" x14ac:dyDescent="0.5">
      <c r="B250" s="110">
        <v>2013</v>
      </c>
      <c r="C250" s="111">
        <v>8308</v>
      </c>
      <c r="D250" s="110">
        <v>11</v>
      </c>
      <c r="E250" s="110">
        <v>5000</v>
      </c>
      <c r="F250" s="110">
        <v>5200</v>
      </c>
      <c r="G250" s="110">
        <v>523</v>
      </c>
      <c r="H250" s="110"/>
      <c r="I250" s="112" t="s">
        <v>148</v>
      </c>
      <c r="J250" s="113">
        <v>84448</v>
      </c>
      <c r="K250" s="113">
        <v>0</v>
      </c>
      <c r="L250" s="113">
        <f t="shared" si="37"/>
        <v>84448</v>
      </c>
      <c r="M250" s="113">
        <v>0</v>
      </c>
      <c r="N250" s="113">
        <v>0</v>
      </c>
      <c r="O250" s="113">
        <f t="shared" si="36"/>
        <v>0</v>
      </c>
      <c r="P250" s="113">
        <f t="shared" si="38"/>
        <v>84448</v>
      </c>
      <c r="Q250" s="87"/>
      <c r="R250" s="113">
        <v>84448</v>
      </c>
      <c r="S250" s="113">
        <v>0</v>
      </c>
      <c r="T250" s="113">
        <v>84448</v>
      </c>
      <c r="U250" s="113">
        <v>0</v>
      </c>
      <c r="V250" s="113">
        <v>0</v>
      </c>
      <c r="W250" s="113">
        <v>0</v>
      </c>
      <c r="X250" s="113">
        <v>84448</v>
      </c>
      <c r="Y250" s="87"/>
      <c r="Z250" s="113">
        <v>0</v>
      </c>
      <c r="AA250" s="113">
        <v>0</v>
      </c>
      <c r="AB250" s="113">
        <v>0</v>
      </c>
      <c r="AC250" s="113">
        <v>0</v>
      </c>
      <c r="AD250" s="113">
        <v>0</v>
      </c>
      <c r="AE250" s="113">
        <v>0</v>
      </c>
      <c r="AF250" s="113">
        <v>0</v>
      </c>
      <c r="AG250" s="87"/>
      <c r="AH250" s="113">
        <v>0</v>
      </c>
      <c r="AI250" s="113">
        <v>0</v>
      </c>
      <c r="AJ250" s="113">
        <v>0</v>
      </c>
      <c r="AK250" s="113">
        <v>0</v>
      </c>
      <c r="AL250" s="113">
        <v>0</v>
      </c>
      <c r="AM250" s="113">
        <v>0</v>
      </c>
      <c r="AN250" s="113">
        <v>0</v>
      </c>
      <c r="AO250" s="87"/>
      <c r="AP250" s="113">
        <v>0</v>
      </c>
      <c r="AQ250" s="113">
        <v>0</v>
      </c>
      <c r="AR250" s="113">
        <v>0</v>
      </c>
      <c r="AS250" s="113">
        <v>0</v>
      </c>
      <c r="AT250" s="113">
        <v>0</v>
      </c>
      <c r="AU250" s="113">
        <v>0</v>
      </c>
      <c r="AV250" s="113">
        <v>0</v>
      </c>
      <c r="AW250" s="87"/>
      <c r="AX250" s="113">
        <f t="shared" si="39"/>
        <v>0</v>
      </c>
      <c r="AY250" s="113">
        <f t="shared" si="40"/>
        <v>0</v>
      </c>
      <c r="AZ250" s="113">
        <f t="shared" si="41"/>
        <v>0</v>
      </c>
      <c r="BA250" s="113">
        <f t="shared" si="42"/>
        <v>0</v>
      </c>
      <c r="BB250" s="113">
        <f t="shared" si="43"/>
        <v>0</v>
      </c>
      <c r="BC250" s="113">
        <f t="shared" si="44"/>
        <v>0</v>
      </c>
      <c r="BD250" s="113">
        <f t="shared" si="45"/>
        <v>0</v>
      </c>
      <c r="BE250" s="113"/>
      <c r="BF250" s="114"/>
      <c r="BG250" s="114"/>
      <c r="BH250" s="114"/>
      <c r="BI250" s="114"/>
      <c r="BJ250" s="114"/>
      <c r="BK250" s="114"/>
      <c r="BL250" s="115"/>
    </row>
    <row r="251" spans="2:64" s="116" customFormat="1" x14ac:dyDescent="0.5">
      <c r="B251" s="117">
        <v>2013</v>
      </c>
      <c r="C251" s="118">
        <v>8308</v>
      </c>
      <c r="D251" s="117">
        <v>11</v>
      </c>
      <c r="E251" s="117">
        <v>5000</v>
      </c>
      <c r="F251" s="117">
        <v>5200</v>
      </c>
      <c r="G251" s="117">
        <v>523</v>
      </c>
      <c r="H251" s="117">
        <v>52301</v>
      </c>
      <c r="I251" s="119" t="s">
        <v>148</v>
      </c>
      <c r="J251" s="87">
        <v>84448</v>
      </c>
      <c r="K251" s="87">
        <v>0</v>
      </c>
      <c r="L251" s="87">
        <f t="shared" si="37"/>
        <v>84448</v>
      </c>
      <c r="M251" s="87">
        <v>0</v>
      </c>
      <c r="N251" s="87">
        <v>0</v>
      </c>
      <c r="O251" s="87">
        <f t="shared" si="36"/>
        <v>0</v>
      </c>
      <c r="P251" s="87">
        <f t="shared" si="38"/>
        <v>84448</v>
      </c>
      <c r="Q251" s="87"/>
      <c r="R251" s="87">
        <v>84448</v>
      </c>
      <c r="S251" s="87">
        <v>0</v>
      </c>
      <c r="T251" s="87">
        <v>84448</v>
      </c>
      <c r="U251" s="87">
        <v>0</v>
      </c>
      <c r="V251" s="87">
        <v>0</v>
      </c>
      <c r="W251" s="87">
        <v>0</v>
      </c>
      <c r="X251" s="87">
        <v>84448</v>
      </c>
      <c r="Y251" s="87"/>
      <c r="Z251" s="87">
        <v>0</v>
      </c>
      <c r="AA251" s="87">
        <v>0</v>
      </c>
      <c r="AB251" s="87">
        <v>0</v>
      </c>
      <c r="AC251" s="87">
        <v>0</v>
      </c>
      <c r="AD251" s="87">
        <v>0</v>
      </c>
      <c r="AE251" s="87">
        <v>0</v>
      </c>
      <c r="AF251" s="87">
        <v>0</v>
      </c>
      <c r="AG251" s="87"/>
      <c r="AH251" s="87">
        <v>0</v>
      </c>
      <c r="AI251" s="87">
        <v>0</v>
      </c>
      <c r="AJ251" s="87">
        <v>0</v>
      </c>
      <c r="AK251" s="87">
        <v>0</v>
      </c>
      <c r="AL251" s="87">
        <v>0</v>
      </c>
      <c r="AM251" s="87">
        <v>0</v>
      </c>
      <c r="AN251" s="87">
        <v>0</v>
      </c>
      <c r="AO251" s="87"/>
      <c r="AP251" s="87">
        <v>0</v>
      </c>
      <c r="AQ251" s="87">
        <v>0</v>
      </c>
      <c r="AR251" s="87">
        <v>0</v>
      </c>
      <c r="AS251" s="87">
        <v>0</v>
      </c>
      <c r="AT251" s="87">
        <v>0</v>
      </c>
      <c r="AU251" s="87">
        <v>0</v>
      </c>
      <c r="AV251" s="87">
        <v>0</v>
      </c>
      <c r="AW251" s="87"/>
      <c r="AX251" s="120">
        <f t="shared" si="39"/>
        <v>0</v>
      </c>
      <c r="AY251" s="120">
        <f t="shared" si="40"/>
        <v>0</v>
      </c>
      <c r="AZ251" s="120">
        <f t="shared" si="41"/>
        <v>0</v>
      </c>
      <c r="BA251" s="120">
        <f t="shared" si="42"/>
        <v>0</v>
      </c>
      <c r="BB251" s="120">
        <f t="shared" si="43"/>
        <v>0</v>
      </c>
      <c r="BC251" s="120">
        <f t="shared" si="44"/>
        <v>0</v>
      </c>
      <c r="BD251" s="120">
        <f t="shared" si="45"/>
        <v>0</v>
      </c>
      <c r="BE251" s="120" t="s">
        <v>72</v>
      </c>
      <c r="BF251" s="87">
        <v>8</v>
      </c>
      <c r="BG251" s="87">
        <v>0</v>
      </c>
      <c r="BH251" s="87">
        <v>8</v>
      </c>
      <c r="BI251" s="87">
        <v>0</v>
      </c>
      <c r="BJ251" s="128">
        <v>0</v>
      </c>
      <c r="BK251" s="128">
        <v>0</v>
      </c>
      <c r="BL251" s="127">
        <v>11.523009999999999</v>
      </c>
    </row>
    <row r="252" spans="2:64" s="95" customFormat="1" x14ac:dyDescent="0.5">
      <c r="B252" s="103">
        <v>2013</v>
      </c>
      <c r="C252" s="104">
        <v>8308</v>
      </c>
      <c r="D252" s="103">
        <v>11</v>
      </c>
      <c r="E252" s="103">
        <v>5000</v>
      </c>
      <c r="F252" s="103">
        <v>5400</v>
      </c>
      <c r="G252" s="103"/>
      <c r="H252" s="103"/>
      <c r="I252" s="105" t="s">
        <v>118</v>
      </c>
      <c r="J252" s="106">
        <v>1439999.88</v>
      </c>
      <c r="K252" s="106">
        <v>0</v>
      </c>
      <c r="L252" s="106">
        <f t="shared" si="37"/>
        <v>1439999.88</v>
      </c>
      <c r="M252" s="106">
        <v>0</v>
      </c>
      <c r="N252" s="106">
        <v>0</v>
      </c>
      <c r="O252" s="106">
        <f t="shared" si="36"/>
        <v>0</v>
      </c>
      <c r="P252" s="106">
        <f t="shared" si="38"/>
        <v>1439999.88</v>
      </c>
      <c r="Q252" s="87"/>
      <c r="R252" s="106">
        <v>1439999.88</v>
      </c>
      <c r="S252" s="106">
        <v>0</v>
      </c>
      <c r="T252" s="106">
        <v>1439999.88</v>
      </c>
      <c r="U252" s="106">
        <v>0</v>
      </c>
      <c r="V252" s="106">
        <v>0</v>
      </c>
      <c r="W252" s="106">
        <v>0</v>
      </c>
      <c r="X252" s="106">
        <v>1439999.88</v>
      </c>
      <c r="Y252" s="87"/>
      <c r="Z252" s="106">
        <v>0</v>
      </c>
      <c r="AA252" s="106">
        <v>0</v>
      </c>
      <c r="AB252" s="106">
        <v>0</v>
      </c>
      <c r="AC252" s="106">
        <v>0</v>
      </c>
      <c r="AD252" s="106">
        <v>0</v>
      </c>
      <c r="AE252" s="106">
        <v>0</v>
      </c>
      <c r="AF252" s="106">
        <v>0</v>
      </c>
      <c r="AG252" s="87"/>
      <c r="AH252" s="106">
        <v>0</v>
      </c>
      <c r="AI252" s="106">
        <v>0</v>
      </c>
      <c r="AJ252" s="106">
        <v>0</v>
      </c>
      <c r="AK252" s="106">
        <v>0</v>
      </c>
      <c r="AL252" s="106">
        <v>0</v>
      </c>
      <c r="AM252" s="106">
        <v>0</v>
      </c>
      <c r="AN252" s="106">
        <v>0</v>
      </c>
      <c r="AO252" s="87"/>
      <c r="AP252" s="106">
        <v>0</v>
      </c>
      <c r="AQ252" s="106">
        <v>0</v>
      </c>
      <c r="AR252" s="106">
        <v>0</v>
      </c>
      <c r="AS252" s="106">
        <v>0</v>
      </c>
      <c r="AT252" s="106">
        <v>0</v>
      </c>
      <c r="AU252" s="106">
        <v>0</v>
      </c>
      <c r="AV252" s="106">
        <v>0</v>
      </c>
      <c r="AW252" s="87"/>
      <c r="AX252" s="106">
        <f t="shared" si="39"/>
        <v>0</v>
      </c>
      <c r="AY252" s="106">
        <f t="shared" si="40"/>
        <v>0</v>
      </c>
      <c r="AZ252" s="106">
        <f t="shared" si="41"/>
        <v>0</v>
      </c>
      <c r="BA252" s="106">
        <f t="shared" si="42"/>
        <v>0</v>
      </c>
      <c r="BB252" s="106">
        <f t="shared" si="43"/>
        <v>0</v>
      </c>
      <c r="BC252" s="106">
        <f t="shared" si="44"/>
        <v>0</v>
      </c>
      <c r="BD252" s="106">
        <f t="shared" si="45"/>
        <v>0</v>
      </c>
      <c r="BE252" s="106"/>
      <c r="BF252" s="107"/>
      <c r="BG252" s="107"/>
      <c r="BH252" s="107"/>
      <c r="BI252" s="107"/>
      <c r="BJ252" s="107"/>
      <c r="BK252" s="107"/>
      <c r="BL252" s="108"/>
    </row>
    <row r="253" spans="2:64" s="109" customFormat="1" x14ac:dyDescent="0.5">
      <c r="B253" s="110">
        <v>2013</v>
      </c>
      <c r="C253" s="111">
        <v>8308</v>
      </c>
      <c r="D253" s="110">
        <v>11</v>
      </c>
      <c r="E253" s="110">
        <v>5000</v>
      </c>
      <c r="F253" s="110">
        <v>5400</v>
      </c>
      <c r="G253" s="110">
        <v>541</v>
      </c>
      <c r="H253" s="110"/>
      <c r="I253" s="112" t="s">
        <v>119</v>
      </c>
      <c r="J253" s="113">
        <v>1439999.88</v>
      </c>
      <c r="K253" s="113">
        <v>0</v>
      </c>
      <c r="L253" s="113">
        <f t="shared" si="37"/>
        <v>1439999.88</v>
      </c>
      <c r="M253" s="113">
        <v>0</v>
      </c>
      <c r="N253" s="113">
        <v>0</v>
      </c>
      <c r="O253" s="113">
        <f t="shared" si="36"/>
        <v>0</v>
      </c>
      <c r="P253" s="113">
        <f t="shared" si="38"/>
        <v>1439999.88</v>
      </c>
      <c r="Q253" s="87"/>
      <c r="R253" s="113">
        <v>1439999.88</v>
      </c>
      <c r="S253" s="113">
        <v>0</v>
      </c>
      <c r="T253" s="113">
        <v>1439999.88</v>
      </c>
      <c r="U253" s="113">
        <v>0</v>
      </c>
      <c r="V253" s="113">
        <v>0</v>
      </c>
      <c r="W253" s="113">
        <v>0</v>
      </c>
      <c r="X253" s="113">
        <v>1439999.88</v>
      </c>
      <c r="Y253" s="87"/>
      <c r="Z253" s="113">
        <v>0</v>
      </c>
      <c r="AA253" s="113">
        <v>0</v>
      </c>
      <c r="AB253" s="113">
        <v>0</v>
      </c>
      <c r="AC253" s="113">
        <v>0</v>
      </c>
      <c r="AD253" s="113">
        <v>0</v>
      </c>
      <c r="AE253" s="113">
        <v>0</v>
      </c>
      <c r="AF253" s="113">
        <v>0</v>
      </c>
      <c r="AG253" s="87"/>
      <c r="AH253" s="113">
        <v>0</v>
      </c>
      <c r="AI253" s="113">
        <v>0</v>
      </c>
      <c r="AJ253" s="113">
        <v>0</v>
      </c>
      <c r="AK253" s="113">
        <v>0</v>
      </c>
      <c r="AL253" s="113">
        <v>0</v>
      </c>
      <c r="AM253" s="113">
        <v>0</v>
      </c>
      <c r="AN253" s="113">
        <v>0</v>
      </c>
      <c r="AO253" s="87"/>
      <c r="AP253" s="113">
        <v>0</v>
      </c>
      <c r="AQ253" s="113">
        <v>0</v>
      </c>
      <c r="AR253" s="113">
        <v>0</v>
      </c>
      <c r="AS253" s="113">
        <v>0</v>
      </c>
      <c r="AT253" s="113">
        <v>0</v>
      </c>
      <c r="AU253" s="113">
        <v>0</v>
      </c>
      <c r="AV253" s="113">
        <v>0</v>
      </c>
      <c r="AW253" s="87"/>
      <c r="AX253" s="113">
        <f t="shared" si="39"/>
        <v>0</v>
      </c>
      <c r="AY253" s="113">
        <f t="shared" si="40"/>
        <v>0</v>
      </c>
      <c r="AZ253" s="113">
        <f t="shared" si="41"/>
        <v>0</v>
      </c>
      <c r="BA253" s="113">
        <f t="shared" si="42"/>
        <v>0</v>
      </c>
      <c r="BB253" s="113">
        <f t="shared" si="43"/>
        <v>0</v>
      </c>
      <c r="BC253" s="113">
        <f t="shared" si="44"/>
        <v>0</v>
      </c>
      <c r="BD253" s="113">
        <f t="shared" si="45"/>
        <v>0</v>
      </c>
      <c r="BE253" s="113"/>
      <c r="BF253" s="114"/>
      <c r="BG253" s="114"/>
      <c r="BH253" s="114"/>
      <c r="BI253" s="114"/>
      <c r="BJ253" s="114"/>
      <c r="BK253" s="114"/>
      <c r="BL253" s="115"/>
    </row>
    <row r="254" spans="2:64" s="116" customFormat="1" x14ac:dyDescent="0.5">
      <c r="B254" s="117">
        <v>2013</v>
      </c>
      <c r="C254" s="118">
        <v>8308</v>
      </c>
      <c r="D254" s="117">
        <v>11</v>
      </c>
      <c r="E254" s="117">
        <v>5000</v>
      </c>
      <c r="F254" s="117">
        <v>5400</v>
      </c>
      <c r="G254" s="117">
        <v>541</v>
      </c>
      <c r="H254" s="117">
        <v>54104</v>
      </c>
      <c r="I254" s="119" t="s">
        <v>149</v>
      </c>
      <c r="J254" s="87">
        <f>1440000-0.12</f>
        <v>1439999.88</v>
      </c>
      <c r="K254" s="87">
        <v>0</v>
      </c>
      <c r="L254" s="87">
        <f t="shared" si="37"/>
        <v>1439999.88</v>
      </c>
      <c r="M254" s="87">
        <v>0</v>
      </c>
      <c r="N254" s="87">
        <v>0</v>
      </c>
      <c r="O254" s="87">
        <f t="shared" si="36"/>
        <v>0</v>
      </c>
      <c r="P254" s="87">
        <f t="shared" si="38"/>
        <v>1439999.88</v>
      </c>
      <c r="Q254" s="87"/>
      <c r="R254" s="87">
        <v>1439999.88</v>
      </c>
      <c r="S254" s="87">
        <v>0</v>
      </c>
      <c r="T254" s="87">
        <v>1439999.88</v>
      </c>
      <c r="U254" s="87">
        <v>0</v>
      </c>
      <c r="V254" s="87">
        <v>0</v>
      </c>
      <c r="W254" s="87">
        <v>0</v>
      </c>
      <c r="X254" s="87">
        <v>1439999.88</v>
      </c>
      <c r="Y254" s="87"/>
      <c r="Z254" s="87">
        <v>0</v>
      </c>
      <c r="AA254" s="87">
        <v>0</v>
      </c>
      <c r="AB254" s="87">
        <v>0</v>
      </c>
      <c r="AC254" s="87">
        <v>0</v>
      </c>
      <c r="AD254" s="87">
        <v>0</v>
      </c>
      <c r="AE254" s="87">
        <v>0</v>
      </c>
      <c r="AF254" s="87">
        <v>0</v>
      </c>
      <c r="AG254" s="87"/>
      <c r="AH254" s="87">
        <v>0</v>
      </c>
      <c r="AI254" s="87">
        <v>0</v>
      </c>
      <c r="AJ254" s="87">
        <v>0</v>
      </c>
      <c r="AK254" s="87">
        <v>0</v>
      </c>
      <c r="AL254" s="87">
        <v>0</v>
      </c>
      <c r="AM254" s="87">
        <v>0</v>
      </c>
      <c r="AN254" s="87">
        <v>0</v>
      </c>
      <c r="AO254" s="87"/>
      <c r="AP254" s="87">
        <v>0</v>
      </c>
      <c r="AQ254" s="87">
        <v>0</v>
      </c>
      <c r="AR254" s="87">
        <v>0</v>
      </c>
      <c r="AS254" s="87">
        <v>0</v>
      </c>
      <c r="AT254" s="87">
        <v>0</v>
      </c>
      <c r="AU254" s="87">
        <v>0</v>
      </c>
      <c r="AV254" s="87">
        <v>0</v>
      </c>
      <c r="AW254" s="87"/>
      <c r="AX254" s="120">
        <f t="shared" si="39"/>
        <v>0</v>
      </c>
      <c r="AY254" s="120">
        <f t="shared" si="40"/>
        <v>0</v>
      </c>
      <c r="AZ254" s="120">
        <f t="shared" si="41"/>
        <v>0</v>
      </c>
      <c r="BA254" s="120">
        <f t="shared" si="42"/>
        <v>0</v>
      </c>
      <c r="BB254" s="120">
        <f t="shared" si="43"/>
        <v>0</v>
      </c>
      <c r="BC254" s="120">
        <f t="shared" si="44"/>
        <v>0</v>
      </c>
      <c r="BD254" s="120">
        <f t="shared" si="45"/>
        <v>0</v>
      </c>
      <c r="BE254" s="120" t="s">
        <v>72</v>
      </c>
      <c r="BF254" s="87">
        <v>6</v>
      </c>
      <c r="BG254" s="87">
        <v>0</v>
      </c>
      <c r="BH254" s="87">
        <v>6</v>
      </c>
      <c r="BI254" s="87">
        <v>0</v>
      </c>
      <c r="BJ254" s="128">
        <v>0</v>
      </c>
      <c r="BK254" s="128">
        <v>0</v>
      </c>
      <c r="BL254" s="127">
        <v>11.541040000000001</v>
      </c>
    </row>
    <row r="255" spans="2:64" s="95" customFormat="1" x14ac:dyDescent="0.5">
      <c r="B255" s="103">
        <v>2013</v>
      </c>
      <c r="C255" s="104">
        <v>8308</v>
      </c>
      <c r="D255" s="103">
        <v>11</v>
      </c>
      <c r="E255" s="103">
        <v>5000</v>
      </c>
      <c r="F255" s="103">
        <v>5600</v>
      </c>
      <c r="G255" s="103"/>
      <c r="H255" s="103"/>
      <c r="I255" s="105" t="s">
        <v>140</v>
      </c>
      <c r="J255" s="106">
        <v>3900178.68</v>
      </c>
      <c r="K255" s="106">
        <v>0</v>
      </c>
      <c r="L255" s="106">
        <f t="shared" si="37"/>
        <v>3900178.68</v>
      </c>
      <c r="M255" s="106">
        <v>0</v>
      </c>
      <c r="N255" s="106">
        <v>0</v>
      </c>
      <c r="O255" s="106">
        <f t="shared" si="36"/>
        <v>0</v>
      </c>
      <c r="P255" s="106">
        <f t="shared" si="38"/>
        <v>3900178.68</v>
      </c>
      <c r="Q255" s="87"/>
      <c r="R255" s="106">
        <v>3900178.68</v>
      </c>
      <c r="S255" s="106">
        <v>0</v>
      </c>
      <c r="T255" s="106">
        <v>3900178.68</v>
      </c>
      <c r="U255" s="106">
        <v>0</v>
      </c>
      <c r="V255" s="106">
        <v>0</v>
      </c>
      <c r="W255" s="106">
        <v>0</v>
      </c>
      <c r="X255" s="106">
        <v>3900178.68</v>
      </c>
      <c r="Y255" s="87"/>
      <c r="Z255" s="106">
        <v>0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06">
        <v>0</v>
      </c>
      <c r="AG255" s="87"/>
      <c r="AH255" s="106">
        <v>0</v>
      </c>
      <c r="AI255" s="106">
        <v>0</v>
      </c>
      <c r="AJ255" s="106">
        <v>0</v>
      </c>
      <c r="AK255" s="106">
        <v>0</v>
      </c>
      <c r="AL255" s="106">
        <v>0</v>
      </c>
      <c r="AM255" s="106">
        <v>0</v>
      </c>
      <c r="AN255" s="106">
        <v>0</v>
      </c>
      <c r="AO255" s="87"/>
      <c r="AP255" s="106">
        <v>0</v>
      </c>
      <c r="AQ255" s="106">
        <v>0</v>
      </c>
      <c r="AR255" s="106">
        <v>0</v>
      </c>
      <c r="AS255" s="106">
        <v>0</v>
      </c>
      <c r="AT255" s="106">
        <v>0</v>
      </c>
      <c r="AU255" s="106">
        <v>0</v>
      </c>
      <c r="AV255" s="106">
        <v>0</v>
      </c>
      <c r="AW255" s="87"/>
      <c r="AX255" s="106">
        <f t="shared" si="39"/>
        <v>0</v>
      </c>
      <c r="AY255" s="106">
        <f t="shared" si="40"/>
        <v>0</v>
      </c>
      <c r="AZ255" s="106">
        <f t="shared" si="41"/>
        <v>0</v>
      </c>
      <c r="BA255" s="106">
        <f t="shared" si="42"/>
        <v>0</v>
      </c>
      <c r="BB255" s="106">
        <f t="shared" si="43"/>
        <v>0</v>
      </c>
      <c r="BC255" s="106">
        <f t="shared" si="44"/>
        <v>0</v>
      </c>
      <c r="BD255" s="106">
        <f t="shared" si="45"/>
        <v>0</v>
      </c>
      <c r="BE255" s="106"/>
      <c r="BF255" s="107"/>
      <c r="BG255" s="107"/>
      <c r="BH255" s="107"/>
      <c r="BI255" s="107"/>
      <c r="BJ255" s="107"/>
      <c r="BK255" s="107"/>
      <c r="BL255" s="108"/>
    </row>
    <row r="256" spans="2:64" s="116" customFormat="1" x14ac:dyDescent="0.5">
      <c r="B256" s="110">
        <v>2013</v>
      </c>
      <c r="C256" s="111">
        <v>8308</v>
      </c>
      <c r="D256" s="110">
        <v>11</v>
      </c>
      <c r="E256" s="110">
        <v>5000</v>
      </c>
      <c r="F256" s="110">
        <v>5600</v>
      </c>
      <c r="G256" s="110">
        <v>564</v>
      </c>
      <c r="H256" s="110"/>
      <c r="I256" s="112" t="s">
        <v>92</v>
      </c>
      <c r="J256" s="113">
        <v>3900178.68</v>
      </c>
      <c r="K256" s="113">
        <v>0</v>
      </c>
      <c r="L256" s="113">
        <f t="shared" si="37"/>
        <v>3900178.68</v>
      </c>
      <c r="M256" s="113">
        <v>0</v>
      </c>
      <c r="N256" s="113">
        <v>0</v>
      </c>
      <c r="O256" s="113">
        <f t="shared" ref="O256:O319" si="48">M256+N256</f>
        <v>0</v>
      </c>
      <c r="P256" s="113">
        <f t="shared" si="38"/>
        <v>3900178.68</v>
      </c>
      <c r="Q256" s="87"/>
      <c r="R256" s="113">
        <v>3900178.68</v>
      </c>
      <c r="S256" s="113">
        <v>0</v>
      </c>
      <c r="T256" s="113">
        <v>3900178.68</v>
      </c>
      <c r="U256" s="113">
        <v>0</v>
      </c>
      <c r="V256" s="113">
        <v>0</v>
      </c>
      <c r="W256" s="113">
        <v>0</v>
      </c>
      <c r="X256" s="113">
        <v>3900178.68</v>
      </c>
      <c r="Y256" s="87"/>
      <c r="Z256" s="113">
        <v>0</v>
      </c>
      <c r="AA256" s="113">
        <v>0</v>
      </c>
      <c r="AB256" s="113">
        <v>0</v>
      </c>
      <c r="AC256" s="113">
        <v>0</v>
      </c>
      <c r="AD256" s="113">
        <v>0</v>
      </c>
      <c r="AE256" s="113">
        <v>0</v>
      </c>
      <c r="AF256" s="113">
        <v>0</v>
      </c>
      <c r="AG256" s="87"/>
      <c r="AH256" s="113">
        <v>0</v>
      </c>
      <c r="AI256" s="113">
        <v>0</v>
      </c>
      <c r="AJ256" s="113">
        <v>0</v>
      </c>
      <c r="AK256" s="113">
        <v>0</v>
      </c>
      <c r="AL256" s="113">
        <v>0</v>
      </c>
      <c r="AM256" s="113">
        <v>0</v>
      </c>
      <c r="AN256" s="113">
        <v>0</v>
      </c>
      <c r="AO256" s="87"/>
      <c r="AP256" s="113">
        <v>0</v>
      </c>
      <c r="AQ256" s="113">
        <v>0</v>
      </c>
      <c r="AR256" s="113">
        <v>0</v>
      </c>
      <c r="AS256" s="113">
        <v>0</v>
      </c>
      <c r="AT256" s="113">
        <v>0</v>
      </c>
      <c r="AU256" s="113">
        <v>0</v>
      </c>
      <c r="AV256" s="113">
        <v>0</v>
      </c>
      <c r="AW256" s="87"/>
      <c r="AX256" s="113">
        <f t="shared" si="39"/>
        <v>0</v>
      </c>
      <c r="AY256" s="113">
        <f t="shared" si="40"/>
        <v>0</v>
      </c>
      <c r="AZ256" s="113">
        <f t="shared" si="41"/>
        <v>0</v>
      </c>
      <c r="BA256" s="113">
        <f t="shared" si="42"/>
        <v>0</v>
      </c>
      <c r="BB256" s="113">
        <f t="shared" si="43"/>
        <v>0</v>
      </c>
      <c r="BC256" s="113">
        <f t="shared" si="44"/>
        <v>0</v>
      </c>
      <c r="BD256" s="113">
        <f t="shared" si="45"/>
        <v>0</v>
      </c>
      <c r="BE256" s="113"/>
      <c r="BF256" s="114"/>
      <c r="BG256" s="114"/>
      <c r="BH256" s="114"/>
      <c r="BI256" s="114"/>
      <c r="BJ256" s="114"/>
      <c r="BK256" s="114"/>
      <c r="BL256" s="115"/>
    </row>
    <row r="257" spans="2:64" s="95" customFormat="1" x14ac:dyDescent="0.5">
      <c r="B257" s="117">
        <v>2013</v>
      </c>
      <c r="C257" s="118">
        <v>8308</v>
      </c>
      <c r="D257" s="117">
        <v>11</v>
      </c>
      <c r="E257" s="117">
        <v>5000</v>
      </c>
      <c r="F257" s="117">
        <v>5600</v>
      </c>
      <c r="G257" s="117">
        <v>564</v>
      </c>
      <c r="H257" s="117">
        <v>56400</v>
      </c>
      <c r="I257" s="119" t="s">
        <v>92</v>
      </c>
      <c r="J257" s="87">
        <f>3927543-27364.32</f>
        <v>3900178.68</v>
      </c>
      <c r="K257" s="87">
        <v>0</v>
      </c>
      <c r="L257" s="87">
        <f t="shared" ref="L257:L320" si="49">J257+K257</f>
        <v>3900178.68</v>
      </c>
      <c r="M257" s="87">
        <v>0</v>
      </c>
      <c r="N257" s="87">
        <v>0</v>
      </c>
      <c r="O257" s="87">
        <f t="shared" si="48"/>
        <v>0</v>
      </c>
      <c r="P257" s="87">
        <f t="shared" ref="P257:P320" si="50">L257+O257</f>
        <v>3900178.68</v>
      </c>
      <c r="Q257" s="87"/>
      <c r="R257" s="87">
        <v>3900178.68</v>
      </c>
      <c r="S257" s="87">
        <v>0</v>
      </c>
      <c r="T257" s="87">
        <v>3900178.68</v>
      </c>
      <c r="U257" s="87">
        <v>0</v>
      </c>
      <c r="V257" s="87">
        <v>0</v>
      </c>
      <c r="W257" s="87">
        <v>0</v>
      </c>
      <c r="X257" s="87">
        <v>3900178.68</v>
      </c>
      <c r="Y257" s="87"/>
      <c r="Z257" s="87">
        <v>0</v>
      </c>
      <c r="AA257" s="87">
        <v>0</v>
      </c>
      <c r="AB257" s="87">
        <v>0</v>
      </c>
      <c r="AC257" s="87">
        <v>0</v>
      </c>
      <c r="AD257" s="87">
        <v>0</v>
      </c>
      <c r="AE257" s="87">
        <v>0</v>
      </c>
      <c r="AF257" s="87">
        <v>0</v>
      </c>
      <c r="AG257" s="87"/>
      <c r="AH257" s="87">
        <v>0</v>
      </c>
      <c r="AI257" s="87">
        <v>0</v>
      </c>
      <c r="AJ257" s="87">
        <v>0</v>
      </c>
      <c r="AK257" s="87">
        <v>0</v>
      </c>
      <c r="AL257" s="87">
        <v>0</v>
      </c>
      <c r="AM257" s="87">
        <v>0</v>
      </c>
      <c r="AN257" s="87">
        <v>0</v>
      </c>
      <c r="AO257" s="87"/>
      <c r="AP257" s="87">
        <v>0</v>
      </c>
      <c r="AQ257" s="87">
        <v>0</v>
      </c>
      <c r="AR257" s="87">
        <v>0</v>
      </c>
      <c r="AS257" s="87">
        <v>0</v>
      </c>
      <c r="AT257" s="87">
        <v>0</v>
      </c>
      <c r="AU257" s="87">
        <v>0</v>
      </c>
      <c r="AV257" s="87">
        <v>0</v>
      </c>
      <c r="AW257" s="87"/>
      <c r="AX257" s="120">
        <f t="shared" si="39"/>
        <v>0</v>
      </c>
      <c r="AY257" s="120">
        <f t="shared" si="40"/>
        <v>0</v>
      </c>
      <c r="AZ257" s="120">
        <f t="shared" si="41"/>
        <v>0</v>
      </c>
      <c r="BA257" s="120">
        <f t="shared" si="42"/>
        <v>0</v>
      </c>
      <c r="BB257" s="120">
        <f t="shared" si="43"/>
        <v>0</v>
      </c>
      <c r="BC257" s="120">
        <f t="shared" si="44"/>
        <v>0</v>
      </c>
      <c r="BD257" s="120">
        <f t="shared" si="45"/>
        <v>0</v>
      </c>
      <c r="BE257" s="120" t="s">
        <v>72</v>
      </c>
      <c r="BF257" s="87">
        <v>7</v>
      </c>
      <c r="BG257" s="87">
        <v>0</v>
      </c>
      <c r="BH257" s="87">
        <v>7</v>
      </c>
      <c r="BI257" s="87">
        <v>0</v>
      </c>
      <c r="BJ257" s="128">
        <v>0</v>
      </c>
      <c r="BK257" s="128">
        <v>0</v>
      </c>
      <c r="BL257" s="127">
        <v>11.564</v>
      </c>
    </row>
    <row r="258" spans="2:64" s="95" customFormat="1" x14ac:dyDescent="0.5">
      <c r="B258" s="103">
        <v>2013</v>
      </c>
      <c r="C258" s="104">
        <v>8308</v>
      </c>
      <c r="D258" s="103">
        <v>11</v>
      </c>
      <c r="E258" s="103">
        <v>5000</v>
      </c>
      <c r="F258" s="103">
        <v>5900</v>
      </c>
      <c r="G258" s="103"/>
      <c r="H258" s="103"/>
      <c r="I258" s="105" t="s">
        <v>94</v>
      </c>
      <c r="J258" s="106">
        <v>3761448</v>
      </c>
      <c r="K258" s="106">
        <v>0</v>
      </c>
      <c r="L258" s="106">
        <f t="shared" si="49"/>
        <v>3761448</v>
      </c>
      <c r="M258" s="106">
        <v>0</v>
      </c>
      <c r="N258" s="106">
        <v>0</v>
      </c>
      <c r="O258" s="106">
        <f t="shared" si="48"/>
        <v>0</v>
      </c>
      <c r="P258" s="106">
        <f t="shared" si="50"/>
        <v>3761448</v>
      </c>
      <c r="Q258" s="87"/>
      <c r="R258" s="106">
        <v>3761448</v>
      </c>
      <c r="S258" s="106">
        <v>0</v>
      </c>
      <c r="T258" s="106">
        <v>3761448</v>
      </c>
      <c r="U258" s="106">
        <v>0</v>
      </c>
      <c r="V258" s="106">
        <v>0</v>
      </c>
      <c r="W258" s="106">
        <v>0</v>
      </c>
      <c r="X258" s="106">
        <v>3761448</v>
      </c>
      <c r="Y258" s="87"/>
      <c r="Z258" s="106">
        <v>0</v>
      </c>
      <c r="AA258" s="106">
        <v>0</v>
      </c>
      <c r="AB258" s="106">
        <v>0</v>
      </c>
      <c r="AC258" s="106">
        <v>0</v>
      </c>
      <c r="AD258" s="106">
        <v>0</v>
      </c>
      <c r="AE258" s="106">
        <v>0</v>
      </c>
      <c r="AF258" s="106">
        <v>0</v>
      </c>
      <c r="AG258" s="87"/>
      <c r="AH258" s="106">
        <v>0</v>
      </c>
      <c r="AI258" s="106">
        <v>0</v>
      </c>
      <c r="AJ258" s="106">
        <v>0</v>
      </c>
      <c r="AK258" s="106">
        <v>0</v>
      </c>
      <c r="AL258" s="106">
        <v>0</v>
      </c>
      <c r="AM258" s="106">
        <v>0</v>
      </c>
      <c r="AN258" s="106">
        <v>0</v>
      </c>
      <c r="AO258" s="87"/>
      <c r="AP258" s="106">
        <v>0</v>
      </c>
      <c r="AQ258" s="106">
        <v>0</v>
      </c>
      <c r="AR258" s="106">
        <v>0</v>
      </c>
      <c r="AS258" s="106">
        <v>0</v>
      </c>
      <c r="AT258" s="106">
        <v>0</v>
      </c>
      <c r="AU258" s="106">
        <v>0</v>
      </c>
      <c r="AV258" s="106">
        <v>0</v>
      </c>
      <c r="AW258" s="87"/>
      <c r="AX258" s="106">
        <f t="shared" si="39"/>
        <v>0</v>
      </c>
      <c r="AY258" s="106">
        <f t="shared" si="40"/>
        <v>0</v>
      </c>
      <c r="AZ258" s="106">
        <f t="shared" si="41"/>
        <v>0</v>
      </c>
      <c r="BA258" s="106">
        <f t="shared" si="42"/>
        <v>0</v>
      </c>
      <c r="BB258" s="106">
        <f t="shared" si="43"/>
        <v>0</v>
      </c>
      <c r="BC258" s="106">
        <f t="shared" si="44"/>
        <v>0</v>
      </c>
      <c r="BD258" s="106">
        <f t="shared" si="45"/>
        <v>0</v>
      </c>
      <c r="BE258" s="106"/>
      <c r="BF258" s="107"/>
      <c r="BG258" s="107"/>
      <c r="BH258" s="107"/>
      <c r="BI258" s="107"/>
      <c r="BJ258" s="107"/>
      <c r="BK258" s="107"/>
      <c r="BL258" s="108"/>
    </row>
    <row r="259" spans="2:64" s="116" customFormat="1" x14ac:dyDescent="0.5">
      <c r="B259" s="110">
        <v>2013</v>
      </c>
      <c r="C259" s="111">
        <v>8308</v>
      </c>
      <c r="D259" s="110">
        <v>11</v>
      </c>
      <c r="E259" s="110">
        <v>5000</v>
      </c>
      <c r="F259" s="110">
        <v>5900</v>
      </c>
      <c r="G259" s="110">
        <v>591</v>
      </c>
      <c r="H259" s="110"/>
      <c r="I259" s="112" t="s">
        <v>95</v>
      </c>
      <c r="J259" s="113">
        <v>3761448</v>
      </c>
      <c r="K259" s="113">
        <v>0</v>
      </c>
      <c r="L259" s="113">
        <f t="shared" si="49"/>
        <v>3761448</v>
      </c>
      <c r="M259" s="113">
        <v>0</v>
      </c>
      <c r="N259" s="113">
        <v>0</v>
      </c>
      <c r="O259" s="113">
        <f t="shared" si="48"/>
        <v>0</v>
      </c>
      <c r="P259" s="113">
        <f t="shared" si="50"/>
        <v>3761448</v>
      </c>
      <c r="Q259" s="87"/>
      <c r="R259" s="113">
        <v>3761448</v>
      </c>
      <c r="S259" s="113">
        <v>0</v>
      </c>
      <c r="T259" s="113">
        <v>3761448</v>
      </c>
      <c r="U259" s="113">
        <v>0</v>
      </c>
      <c r="V259" s="113">
        <v>0</v>
      </c>
      <c r="W259" s="113">
        <v>0</v>
      </c>
      <c r="X259" s="113">
        <v>3761448</v>
      </c>
      <c r="Y259" s="87"/>
      <c r="Z259" s="113">
        <v>0</v>
      </c>
      <c r="AA259" s="113">
        <v>0</v>
      </c>
      <c r="AB259" s="113">
        <v>0</v>
      </c>
      <c r="AC259" s="113">
        <v>0</v>
      </c>
      <c r="AD259" s="113">
        <v>0</v>
      </c>
      <c r="AE259" s="113">
        <v>0</v>
      </c>
      <c r="AF259" s="113">
        <v>0</v>
      </c>
      <c r="AG259" s="87"/>
      <c r="AH259" s="113">
        <v>0</v>
      </c>
      <c r="AI259" s="113">
        <v>0</v>
      </c>
      <c r="AJ259" s="113">
        <v>0</v>
      </c>
      <c r="AK259" s="113">
        <v>0</v>
      </c>
      <c r="AL259" s="113">
        <v>0</v>
      </c>
      <c r="AM259" s="113">
        <v>0</v>
      </c>
      <c r="AN259" s="113">
        <v>0</v>
      </c>
      <c r="AO259" s="87"/>
      <c r="AP259" s="113">
        <v>0</v>
      </c>
      <c r="AQ259" s="113">
        <v>0</v>
      </c>
      <c r="AR259" s="113">
        <v>0</v>
      </c>
      <c r="AS259" s="113">
        <v>0</v>
      </c>
      <c r="AT259" s="113">
        <v>0</v>
      </c>
      <c r="AU259" s="113">
        <v>0</v>
      </c>
      <c r="AV259" s="113">
        <v>0</v>
      </c>
      <c r="AW259" s="87"/>
      <c r="AX259" s="113">
        <f t="shared" si="39"/>
        <v>0</v>
      </c>
      <c r="AY259" s="113">
        <f t="shared" si="40"/>
        <v>0</v>
      </c>
      <c r="AZ259" s="113">
        <f t="shared" si="41"/>
        <v>0</v>
      </c>
      <c r="BA259" s="113">
        <f t="shared" si="42"/>
        <v>0</v>
      </c>
      <c r="BB259" s="113">
        <f t="shared" si="43"/>
        <v>0</v>
      </c>
      <c r="BC259" s="113">
        <f t="shared" si="44"/>
        <v>0</v>
      </c>
      <c r="BD259" s="113">
        <f t="shared" si="45"/>
        <v>0</v>
      </c>
      <c r="BE259" s="113"/>
      <c r="BF259" s="114"/>
      <c r="BG259" s="114"/>
      <c r="BH259" s="114"/>
      <c r="BI259" s="114"/>
      <c r="BJ259" s="114"/>
      <c r="BK259" s="114"/>
      <c r="BL259" s="115"/>
    </row>
    <row r="260" spans="2:64" s="95" customFormat="1" x14ac:dyDescent="0.5">
      <c r="B260" s="117">
        <v>2013</v>
      </c>
      <c r="C260" s="118">
        <v>8308</v>
      </c>
      <c r="D260" s="117">
        <v>11</v>
      </c>
      <c r="E260" s="117">
        <v>5000</v>
      </c>
      <c r="F260" s="117">
        <v>5900</v>
      </c>
      <c r="G260" s="117">
        <v>591</v>
      </c>
      <c r="H260" s="117">
        <v>59101</v>
      </c>
      <c r="I260" s="119" t="s">
        <v>95</v>
      </c>
      <c r="J260" s="87">
        <v>3761448</v>
      </c>
      <c r="K260" s="87">
        <v>0</v>
      </c>
      <c r="L260" s="87">
        <f t="shared" si="49"/>
        <v>3761448</v>
      </c>
      <c r="M260" s="87">
        <v>0</v>
      </c>
      <c r="N260" s="87">
        <v>0</v>
      </c>
      <c r="O260" s="87">
        <f t="shared" si="48"/>
        <v>0</v>
      </c>
      <c r="P260" s="87">
        <f t="shared" si="50"/>
        <v>3761448</v>
      </c>
      <c r="Q260" s="87"/>
      <c r="R260" s="87">
        <v>3761448</v>
      </c>
      <c r="S260" s="87">
        <v>0</v>
      </c>
      <c r="T260" s="87">
        <v>3761448</v>
      </c>
      <c r="U260" s="87">
        <v>0</v>
      </c>
      <c r="V260" s="87">
        <v>0</v>
      </c>
      <c r="W260" s="87">
        <v>0</v>
      </c>
      <c r="X260" s="87">
        <v>3761448</v>
      </c>
      <c r="Y260" s="87"/>
      <c r="Z260" s="87">
        <v>0</v>
      </c>
      <c r="AA260" s="87">
        <v>0</v>
      </c>
      <c r="AB260" s="87">
        <v>0</v>
      </c>
      <c r="AC260" s="87">
        <v>0</v>
      </c>
      <c r="AD260" s="87">
        <v>0</v>
      </c>
      <c r="AE260" s="87">
        <v>0</v>
      </c>
      <c r="AF260" s="87">
        <v>0</v>
      </c>
      <c r="AG260" s="87"/>
      <c r="AH260" s="87">
        <v>0</v>
      </c>
      <c r="AI260" s="87">
        <v>0</v>
      </c>
      <c r="AJ260" s="87">
        <v>0</v>
      </c>
      <c r="AK260" s="87">
        <v>0</v>
      </c>
      <c r="AL260" s="87">
        <v>0</v>
      </c>
      <c r="AM260" s="87">
        <v>0</v>
      </c>
      <c r="AN260" s="87">
        <v>0</v>
      </c>
      <c r="AO260" s="87"/>
      <c r="AP260" s="87">
        <v>0</v>
      </c>
      <c r="AQ260" s="87">
        <v>0</v>
      </c>
      <c r="AR260" s="87">
        <v>0</v>
      </c>
      <c r="AS260" s="87">
        <v>0</v>
      </c>
      <c r="AT260" s="87">
        <v>0</v>
      </c>
      <c r="AU260" s="87">
        <v>0</v>
      </c>
      <c r="AV260" s="87">
        <v>0</v>
      </c>
      <c r="AW260" s="87"/>
      <c r="AX260" s="120">
        <f t="shared" si="39"/>
        <v>0</v>
      </c>
      <c r="AY260" s="120">
        <f t="shared" si="40"/>
        <v>0</v>
      </c>
      <c r="AZ260" s="120">
        <f t="shared" si="41"/>
        <v>0</v>
      </c>
      <c r="BA260" s="120">
        <f t="shared" si="42"/>
        <v>0</v>
      </c>
      <c r="BB260" s="120">
        <f t="shared" si="43"/>
        <v>0</v>
      </c>
      <c r="BC260" s="120">
        <f t="shared" si="44"/>
        <v>0</v>
      </c>
      <c r="BD260" s="120">
        <f t="shared" si="45"/>
        <v>0</v>
      </c>
      <c r="BE260" s="120" t="s">
        <v>113</v>
      </c>
      <c r="BF260" s="87">
        <v>2</v>
      </c>
      <c r="BG260" s="87">
        <v>0</v>
      </c>
      <c r="BH260" s="87">
        <v>2</v>
      </c>
      <c r="BI260" s="87">
        <v>0</v>
      </c>
      <c r="BJ260" s="128">
        <v>0</v>
      </c>
      <c r="BK260" s="128">
        <v>0</v>
      </c>
      <c r="BL260" s="127">
        <v>11.591010000000001</v>
      </c>
    </row>
    <row r="261" spans="2:64" s="95" customFormat="1" x14ac:dyDescent="0.5">
      <c r="B261" s="89">
        <v>2013</v>
      </c>
      <c r="C261" s="90">
        <v>8308</v>
      </c>
      <c r="D261" s="89">
        <v>12</v>
      </c>
      <c r="E261" s="89"/>
      <c r="F261" s="89"/>
      <c r="G261" s="89"/>
      <c r="H261" s="89"/>
      <c r="I261" s="91" t="s">
        <v>37</v>
      </c>
      <c r="J261" s="92">
        <f>J262+J266+J273+J280</f>
        <v>1244061.77</v>
      </c>
      <c r="K261" s="92">
        <f>K262+K266+K273+K280</f>
        <v>0</v>
      </c>
      <c r="L261" s="92">
        <f t="shared" si="49"/>
        <v>1244061.77</v>
      </c>
      <c r="M261" s="92">
        <f t="shared" ref="M261:N261" si="51">M262+M266+M273+M280</f>
        <v>3776747.66</v>
      </c>
      <c r="N261" s="92">
        <f t="shared" si="51"/>
        <v>0</v>
      </c>
      <c r="O261" s="92">
        <f t="shared" si="48"/>
        <v>3776747.66</v>
      </c>
      <c r="P261" s="92">
        <f t="shared" si="50"/>
        <v>5020809.43</v>
      </c>
      <c r="Q261" s="82"/>
      <c r="R261" s="92">
        <v>1244061.71</v>
      </c>
      <c r="S261" s="92">
        <v>0</v>
      </c>
      <c r="T261" s="92">
        <v>1244061.71</v>
      </c>
      <c r="U261" s="92">
        <v>2620765.83</v>
      </c>
      <c r="V261" s="92">
        <v>0</v>
      </c>
      <c r="W261" s="92">
        <v>2620765.83</v>
      </c>
      <c r="X261" s="92">
        <v>3864827.54</v>
      </c>
      <c r="Y261" s="82"/>
      <c r="Z261" s="92">
        <v>0</v>
      </c>
      <c r="AA261" s="92">
        <v>0</v>
      </c>
      <c r="AB261" s="92">
        <v>0</v>
      </c>
      <c r="AC261" s="92">
        <v>697634.35</v>
      </c>
      <c r="AD261" s="92">
        <v>0</v>
      </c>
      <c r="AE261" s="92">
        <v>697634.35</v>
      </c>
      <c r="AF261" s="92">
        <v>697634.35</v>
      </c>
      <c r="AG261" s="82"/>
      <c r="AH261" s="92">
        <v>0</v>
      </c>
      <c r="AI261" s="92">
        <v>0</v>
      </c>
      <c r="AJ261" s="92">
        <v>0</v>
      </c>
      <c r="AK261" s="92">
        <v>0</v>
      </c>
      <c r="AL261" s="92">
        <v>0</v>
      </c>
      <c r="AM261" s="92">
        <v>0</v>
      </c>
      <c r="AN261" s="92">
        <v>0</v>
      </c>
      <c r="AO261" s="87"/>
      <c r="AP261" s="92">
        <v>0.06</v>
      </c>
      <c r="AQ261" s="92">
        <v>0</v>
      </c>
      <c r="AR261" s="92">
        <v>0.06</v>
      </c>
      <c r="AS261" s="92">
        <v>0</v>
      </c>
      <c r="AT261" s="92">
        <v>0</v>
      </c>
      <c r="AU261" s="92">
        <v>0</v>
      </c>
      <c r="AV261" s="92">
        <v>0.06</v>
      </c>
      <c r="AW261" s="87"/>
      <c r="AX261" s="92">
        <f t="shared" ref="AX261:AX324" si="52">J261-R261-Z261-AH261-AP261</f>
        <v>5.587935669737476E-11</v>
      </c>
      <c r="AY261" s="92">
        <f t="shared" ref="AY261:AY324" si="53">K261-S261-AA261-AI261-AQ261</f>
        <v>0</v>
      </c>
      <c r="AZ261" s="92">
        <f t="shared" ref="AZ261:AZ324" si="54">AX261+AY261</f>
        <v>5.587935669737476E-11</v>
      </c>
      <c r="BA261" s="92">
        <f t="shared" ref="BA261:BA324" si="55">M261-U261-AC261-AK261-AS261</f>
        <v>458347.4800000001</v>
      </c>
      <c r="BB261" s="92">
        <f t="shared" ref="BB261:BB324" si="56">N261-V261-AD261-AL261-AT261</f>
        <v>0</v>
      </c>
      <c r="BC261" s="92">
        <f t="shared" ref="BC261:BC324" si="57">BA261+BB261</f>
        <v>458347.4800000001</v>
      </c>
      <c r="BD261" s="92">
        <f t="shared" ref="BD261:BD324" si="58">AZ261+BC261</f>
        <v>458347.48000000016</v>
      </c>
      <c r="BE261" s="92"/>
      <c r="BF261" s="93"/>
      <c r="BG261" s="93"/>
      <c r="BH261" s="93"/>
      <c r="BI261" s="93"/>
      <c r="BJ261" s="93"/>
      <c r="BK261" s="93"/>
      <c r="BL261" s="94"/>
    </row>
    <row r="262" spans="2:64" s="109" customFormat="1" x14ac:dyDescent="0.5">
      <c r="B262" s="96">
        <v>2013</v>
      </c>
      <c r="C262" s="97">
        <v>8308</v>
      </c>
      <c r="D262" s="96">
        <v>12</v>
      </c>
      <c r="E262" s="96">
        <v>1000</v>
      </c>
      <c r="F262" s="96"/>
      <c r="G262" s="96"/>
      <c r="H262" s="96"/>
      <c r="I262" s="98" t="s">
        <v>54</v>
      </c>
      <c r="J262" s="99">
        <v>0</v>
      </c>
      <c r="K262" s="99">
        <v>0</v>
      </c>
      <c r="L262" s="99">
        <f t="shared" si="49"/>
        <v>0</v>
      </c>
      <c r="M262" s="99">
        <v>3180000</v>
      </c>
      <c r="N262" s="99">
        <v>0</v>
      </c>
      <c r="O262" s="99">
        <f t="shared" si="48"/>
        <v>3180000</v>
      </c>
      <c r="P262" s="99">
        <f t="shared" si="50"/>
        <v>3180000</v>
      </c>
      <c r="Q262" s="87"/>
      <c r="R262" s="99">
        <v>0</v>
      </c>
      <c r="S262" s="99">
        <v>0</v>
      </c>
      <c r="T262" s="99">
        <v>0</v>
      </c>
      <c r="U262" s="99">
        <v>2482365.65</v>
      </c>
      <c r="V262" s="99">
        <v>0</v>
      </c>
      <c r="W262" s="99">
        <v>2482365.65</v>
      </c>
      <c r="X262" s="99">
        <v>2482365.65</v>
      </c>
      <c r="Y262" s="87"/>
      <c r="Z262" s="99">
        <v>0</v>
      </c>
      <c r="AA262" s="99">
        <v>0</v>
      </c>
      <c r="AB262" s="99">
        <v>0</v>
      </c>
      <c r="AC262" s="99">
        <v>697634.35</v>
      </c>
      <c r="AD262" s="99">
        <v>0</v>
      </c>
      <c r="AE262" s="99">
        <v>697634.35</v>
      </c>
      <c r="AF262" s="99">
        <v>697634.35</v>
      </c>
      <c r="AG262" s="87"/>
      <c r="AH262" s="99">
        <v>0</v>
      </c>
      <c r="AI262" s="99">
        <v>0</v>
      </c>
      <c r="AJ262" s="99">
        <v>0</v>
      </c>
      <c r="AK262" s="99">
        <v>0</v>
      </c>
      <c r="AL262" s="99">
        <v>0</v>
      </c>
      <c r="AM262" s="99">
        <v>0</v>
      </c>
      <c r="AN262" s="99">
        <v>0</v>
      </c>
      <c r="AO262" s="87"/>
      <c r="AP262" s="99">
        <v>0</v>
      </c>
      <c r="AQ262" s="99">
        <v>0</v>
      </c>
      <c r="AR262" s="99">
        <v>0</v>
      </c>
      <c r="AS262" s="99">
        <v>0</v>
      </c>
      <c r="AT262" s="99">
        <v>0</v>
      </c>
      <c r="AU262" s="99">
        <v>0</v>
      </c>
      <c r="AV262" s="99">
        <v>0</v>
      </c>
      <c r="AW262" s="87"/>
      <c r="AX262" s="99">
        <f t="shared" si="52"/>
        <v>0</v>
      </c>
      <c r="AY262" s="99">
        <f t="shared" si="53"/>
        <v>0</v>
      </c>
      <c r="AZ262" s="99">
        <f t="shared" si="54"/>
        <v>0</v>
      </c>
      <c r="BA262" s="99">
        <f t="shared" si="55"/>
        <v>1.1641532182693481E-10</v>
      </c>
      <c r="BB262" s="99">
        <f t="shared" si="56"/>
        <v>0</v>
      </c>
      <c r="BC262" s="99">
        <f t="shared" si="57"/>
        <v>1.1641532182693481E-10</v>
      </c>
      <c r="BD262" s="99">
        <f t="shared" si="58"/>
        <v>1.1641532182693481E-10</v>
      </c>
      <c r="BE262" s="99"/>
      <c r="BF262" s="100"/>
      <c r="BG262" s="100"/>
      <c r="BH262" s="100"/>
      <c r="BI262" s="100"/>
      <c r="BJ262" s="100"/>
      <c r="BK262" s="100"/>
      <c r="BL262" s="101"/>
    </row>
    <row r="263" spans="2:64" s="116" customFormat="1" x14ac:dyDescent="0.5">
      <c r="B263" s="103">
        <v>2013</v>
      </c>
      <c r="C263" s="104">
        <v>8308</v>
      </c>
      <c r="D263" s="103">
        <v>12</v>
      </c>
      <c r="E263" s="103">
        <v>1000</v>
      </c>
      <c r="F263" s="103">
        <v>1200</v>
      </c>
      <c r="G263" s="103"/>
      <c r="H263" s="103"/>
      <c r="I263" s="105" t="s">
        <v>55</v>
      </c>
      <c r="J263" s="106">
        <v>0</v>
      </c>
      <c r="K263" s="106">
        <v>0</v>
      </c>
      <c r="L263" s="106">
        <f t="shared" si="49"/>
        <v>0</v>
      </c>
      <c r="M263" s="106">
        <v>3180000</v>
      </c>
      <c r="N263" s="106">
        <v>0</v>
      </c>
      <c r="O263" s="106">
        <f t="shared" si="48"/>
        <v>3180000</v>
      </c>
      <c r="P263" s="106">
        <f t="shared" si="50"/>
        <v>3180000</v>
      </c>
      <c r="Q263" s="87"/>
      <c r="R263" s="106">
        <v>0</v>
      </c>
      <c r="S263" s="106">
        <v>0</v>
      </c>
      <c r="T263" s="106">
        <v>0</v>
      </c>
      <c r="U263" s="106">
        <v>2482365.65</v>
      </c>
      <c r="V263" s="106">
        <v>0</v>
      </c>
      <c r="W263" s="106">
        <v>2482365.65</v>
      </c>
      <c r="X263" s="106">
        <v>2482365.65</v>
      </c>
      <c r="Y263" s="87"/>
      <c r="Z263" s="106">
        <v>0</v>
      </c>
      <c r="AA263" s="106">
        <v>0</v>
      </c>
      <c r="AB263" s="106">
        <v>0</v>
      </c>
      <c r="AC263" s="106">
        <v>697634.35</v>
      </c>
      <c r="AD263" s="106">
        <v>0</v>
      </c>
      <c r="AE263" s="106">
        <v>697634.35</v>
      </c>
      <c r="AF263" s="106">
        <v>697634.35</v>
      </c>
      <c r="AG263" s="87"/>
      <c r="AH263" s="106">
        <v>0</v>
      </c>
      <c r="AI263" s="106">
        <v>0</v>
      </c>
      <c r="AJ263" s="106">
        <v>0</v>
      </c>
      <c r="AK263" s="106">
        <v>0</v>
      </c>
      <c r="AL263" s="106">
        <v>0</v>
      </c>
      <c r="AM263" s="106">
        <v>0</v>
      </c>
      <c r="AN263" s="106">
        <v>0</v>
      </c>
      <c r="AO263" s="87"/>
      <c r="AP263" s="106">
        <v>0</v>
      </c>
      <c r="AQ263" s="106">
        <v>0</v>
      </c>
      <c r="AR263" s="106">
        <v>0</v>
      </c>
      <c r="AS263" s="106">
        <v>0</v>
      </c>
      <c r="AT263" s="106">
        <v>0</v>
      </c>
      <c r="AU263" s="106">
        <v>0</v>
      </c>
      <c r="AV263" s="106">
        <v>0</v>
      </c>
      <c r="AW263" s="87"/>
      <c r="AX263" s="106">
        <f t="shared" si="52"/>
        <v>0</v>
      </c>
      <c r="AY263" s="106">
        <f t="shared" si="53"/>
        <v>0</v>
      </c>
      <c r="AZ263" s="106">
        <f t="shared" si="54"/>
        <v>0</v>
      </c>
      <c r="BA263" s="106">
        <f t="shared" si="55"/>
        <v>1.1641532182693481E-10</v>
      </c>
      <c r="BB263" s="106">
        <f t="shared" si="56"/>
        <v>0</v>
      </c>
      <c r="BC263" s="106">
        <f t="shared" si="57"/>
        <v>1.1641532182693481E-10</v>
      </c>
      <c r="BD263" s="106">
        <f t="shared" si="58"/>
        <v>1.1641532182693481E-10</v>
      </c>
      <c r="BE263" s="106"/>
      <c r="BF263" s="107"/>
      <c r="BG263" s="107"/>
      <c r="BH263" s="107"/>
      <c r="BI263" s="107"/>
      <c r="BJ263" s="107"/>
      <c r="BK263" s="107"/>
      <c r="BL263" s="108"/>
    </row>
    <row r="264" spans="2:64" s="95" customFormat="1" x14ac:dyDescent="0.5">
      <c r="B264" s="110">
        <v>2013</v>
      </c>
      <c r="C264" s="111">
        <v>8308</v>
      </c>
      <c r="D264" s="110">
        <v>12</v>
      </c>
      <c r="E264" s="110">
        <v>1000</v>
      </c>
      <c r="F264" s="110">
        <v>1200</v>
      </c>
      <c r="G264" s="110">
        <v>121</v>
      </c>
      <c r="H264" s="110"/>
      <c r="I264" s="112" t="s">
        <v>56</v>
      </c>
      <c r="J264" s="113">
        <v>0</v>
      </c>
      <c r="K264" s="113">
        <v>0</v>
      </c>
      <c r="L264" s="113">
        <f t="shared" si="49"/>
        <v>0</v>
      </c>
      <c r="M264" s="113">
        <v>3180000</v>
      </c>
      <c r="N264" s="113">
        <v>0</v>
      </c>
      <c r="O264" s="113">
        <f t="shared" si="48"/>
        <v>3180000</v>
      </c>
      <c r="P264" s="113">
        <f t="shared" si="50"/>
        <v>3180000</v>
      </c>
      <c r="Q264" s="87"/>
      <c r="R264" s="113">
        <v>0</v>
      </c>
      <c r="S264" s="113">
        <v>0</v>
      </c>
      <c r="T264" s="113">
        <v>0</v>
      </c>
      <c r="U264" s="113">
        <v>2482365.65</v>
      </c>
      <c r="V264" s="113">
        <v>0</v>
      </c>
      <c r="W264" s="113">
        <v>2482365.65</v>
      </c>
      <c r="X264" s="113">
        <v>2482365.65</v>
      </c>
      <c r="Y264" s="87"/>
      <c r="Z264" s="113">
        <v>0</v>
      </c>
      <c r="AA264" s="113">
        <v>0</v>
      </c>
      <c r="AB264" s="113">
        <v>0</v>
      </c>
      <c r="AC264" s="113">
        <v>697634.35</v>
      </c>
      <c r="AD264" s="113">
        <v>0</v>
      </c>
      <c r="AE264" s="113">
        <v>697634.35</v>
      </c>
      <c r="AF264" s="113">
        <v>697634.35</v>
      </c>
      <c r="AG264" s="87"/>
      <c r="AH264" s="113">
        <v>0</v>
      </c>
      <c r="AI264" s="113">
        <v>0</v>
      </c>
      <c r="AJ264" s="113">
        <v>0</v>
      </c>
      <c r="AK264" s="113">
        <v>0</v>
      </c>
      <c r="AL264" s="113">
        <v>0</v>
      </c>
      <c r="AM264" s="113">
        <v>0</v>
      </c>
      <c r="AN264" s="113">
        <v>0</v>
      </c>
      <c r="AO264" s="87"/>
      <c r="AP264" s="113">
        <v>0</v>
      </c>
      <c r="AQ264" s="113">
        <v>0</v>
      </c>
      <c r="AR264" s="113">
        <v>0</v>
      </c>
      <c r="AS264" s="113">
        <v>0</v>
      </c>
      <c r="AT264" s="113">
        <v>0</v>
      </c>
      <c r="AU264" s="113">
        <v>0</v>
      </c>
      <c r="AV264" s="113">
        <v>0</v>
      </c>
      <c r="AW264" s="87"/>
      <c r="AX264" s="113">
        <f t="shared" si="52"/>
        <v>0</v>
      </c>
      <c r="AY264" s="113">
        <f t="shared" si="53"/>
        <v>0</v>
      </c>
      <c r="AZ264" s="113">
        <f t="shared" si="54"/>
        <v>0</v>
      </c>
      <c r="BA264" s="113">
        <f t="shared" si="55"/>
        <v>1.1641532182693481E-10</v>
      </c>
      <c r="BB264" s="113">
        <f t="shared" si="56"/>
        <v>0</v>
      </c>
      <c r="BC264" s="113">
        <f t="shared" si="57"/>
        <v>1.1641532182693481E-10</v>
      </c>
      <c r="BD264" s="113">
        <f t="shared" si="58"/>
        <v>1.1641532182693481E-10</v>
      </c>
      <c r="BE264" s="113"/>
      <c r="BF264" s="114"/>
      <c r="BG264" s="114"/>
      <c r="BH264" s="114"/>
      <c r="BI264" s="114"/>
      <c r="BJ264" s="114"/>
      <c r="BK264" s="114"/>
      <c r="BL264" s="115"/>
    </row>
    <row r="265" spans="2:64" s="95" customFormat="1" x14ac:dyDescent="0.5">
      <c r="B265" s="117">
        <v>2013</v>
      </c>
      <c r="C265" s="118">
        <v>8308</v>
      </c>
      <c r="D265" s="117">
        <v>12</v>
      </c>
      <c r="E265" s="117">
        <v>1000</v>
      </c>
      <c r="F265" s="117">
        <v>1200</v>
      </c>
      <c r="G265" s="117">
        <v>121</v>
      </c>
      <c r="H265" s="117">
        <v>12101</v>
      </c>
      <c r="I265" s="119" t="s">
        <v>57</v>
      </c>
      <c r="J265" s="87">
        <v>0</v>
      </c>
      <c r="K265" s="87">
        <v>0</v>
      </c>
      <c r="L265" s="87">
        <f t="shared" si="49"/>
        <v>0</v>
      </c>
      <c r="M265" s="87">
        <v>3180000</v>
      </c>
      <c r="N265" s="87">
        <v>0</v>
      </c>
      <c r="O265" s="87">
        <f t="shared" si="48"/>
        <v>3180000</v>
      </c>
      <c r="P265" s="87">
        <f t="shared" si="50"/>
        <v>3180000</v>
      </c>
      <c r="Q265" s="87"/>
      <c r="R265" s="87">
        <v>0</v>
      </c>
      <c r="S265" s="87">
        <v>0</v>
      </c>
      <c r="T265" s="87">
        <v>0</v>
      </c>
      <c r="U265" s="87">
        <v>2482365.65</v>
      </c>
      <c r="V265" s="87">
        <v>0</v>
      </c>
      <c r="W265" s="87">
        <v>2482365.65</v>
      </c>
      <c r="X265" s="87">
        <v>2482365.65</v>
      </c>
      <c r="Y265" s="87"/>
      <c r="Z265" s="87">
        <v>0</v>
      </c>
      <c r="AA265" s="87">
        <v>0</v>
      </c>
      <c r="AB265" s="87">
        <v>0</v>
      </c>
      <c r="AC265" s="87">
        <v>697634.35</v>
      </c>
      <c r="AD265" s="87">
        <v>0</v>
      </c>
      <c r="AE265" s="87">
        <v>697634.35</v>
      </c>
      <c r="AF265" s="87">
        <v>697634.35</v>
      </c>
      <c r="AG265" s="87"/>
      <c r="AH265" s="87">
        <v>0</v>
      </c>
      <c r="AI265" s="87">
        <v>0</v>
      </c>
      <c r="AJ265" s="87">
        <v>0</v>
      </c>
      <c r="AK265" s="87">
        <v>0</v>
      </c>
      <c r="AL265" s="87">
        <v>0</v>
      </c>
      <c r="AM265" s="87">
        <v>0</v>
      </c>
      <c r="AN265" s="87">
        <v>0</v>
      </c>
      <c r="AO265" s="87"/>
      <c r="AP265" s="87">
        <v>0</v>
      </c>
      <c r="AQ265" s="87">
        <v>0</v>
      </c>
      <c r="AR265" s="87">
        <v>0</v>
      </c>
      <c r="AS265" s="87">
        <v>0</v>
      </c>
      <c r="AT265" s="87">
        <v>0</v>
      </c>
      <c r="AU265" s="87">
        <v>0</v>
      </c>
      <c r="AV265" s="87">
        <v>0</v>
      </c>
      <c r="AW265" s="87"/>
      <c r="AX265" s="120">
        <f t="shared" si="52"/>
        <v>0</v>
      </c>
      <c r="AY265" s="120">
        <f t="shared" si="53"/>
        <v>0</v>
      </c>
      <c r="AZ265" s="120">
        <f t="shared" si="54"/>
        <v>0</v>
      </c>
      <c r="BA265" s="120">
        <f t="shared" si="55"/>
        <v>1.1641532182693481E-10</v>
      </c>
      <c r="BB265" s="120">
        <f t="shared" si="56"/>
        <v>0</v>
      </c>
      <c r="BC265" s="120">
        <f t="shared" si="57"/>
        <v>1.1641532182693481E-10</v>
      </c>
      <c r="BD265" s="120">
        <f t="shared" si="58"/>
        <v>1.1641532182693481E-10</v>
      </c>
      <c r="BE265" s="120" t="s">
        <v>58</v>
      </c>
      <c r="BF265" s="87">
        <v>28</v>
      </c>
      <c r="BG265" s="87">
        <v>0</v>
      </c>
      <c r="BH265" s="87">
        <v>28</v>
      </c>
      <c r="BI265" s="87">
        <v>0</v>
      </c>
      <c r="BJ265" s="128">
        <v>0</v>
      </c>
      <c r="BK265" s="128">
        <v>0</v>
      </c>
      <c r="BL265" s="127">
        <v>12.12101</v>
      </c>
    </row>
    <row r="266" spans="2:64" s="109" customFormat="1" x14ac:dyDescent="0.5">
      <c r="B266" s="96">
        <v>2013</v>
      </c>
      <c r="C266" s="97">
        <v>8308</v>
      </c>
      <c r="D266" s="96">
        <v>12</v>
      </c>
      <c r="E266" s="96">
        <v>2000</v>
      </c>
      <c r="F266" s="96"/>
      <c r="G266" s="96"/>
      <c r="H266" s="96"/>
      <c r="I266" s="98" t="s">
        <v>114</v>
      </c>
      <c r="J266" s="99">
        <v>6916.3799999999992</v>
      </c>
      <c r="K266" s="99">
        <v>0</v>
      </c>
      <c r="L266" s="99">
        <f t="shared" si="49"/>
        <v>6916.3799999999992</v>
      </c>
      <c r="M266" s="99">
        <v>138400.18</v>
      </c>
      <c r="N266" s="99">
        <v>0</v>
      </c>
      <c r="O266" s="99">
        <f t="shared" si="48"/>
        <v>138400.18</v>
      </c>
      <c r="P266" s="99">
        <f t="shared" si="50"/>
        <v>145316.56</v>
      </c>
      <c r="Q266" s="87"/>
      <c r="R266" s="99">
        <v>6916.38</v>
      </c>
      <c r="S266" s="99">
        <v>0</v>
      </c>
      <c r="T266" s="99">
        <v>6916.38</v>
      </c>
      <c r="U266" s="99">
        <v>138400.18</v>
      </c>
      <c r="V266" s="99">
        <v>0</v>
      </c>
      <c r="W266" s="99">
        <v>138400.18</v>
      </c>
      <c r="X266" s="99">
        <v>145316.56</v>
      </c>
      <c r="Y266" s="87"/>
      <c r="Z266" s="99">
        <v>0</v>
      </c>
      <c r="AA266" s="99">
        <v>0</v>
      </c>
      <c r="AB266" s="99">
        <v>0</v>
      </c>
      <c r="AC266" s="99">
        <v>0</v>
      </c>
      <c r="AD266" s="99">
        <v>0</v>
      </c>
      <c r="AE266" s="99">
        <v>0</v>
      </c>
      <c r="AF266" s="99">
        <v>0</v>
      </c>
      <c r="AG266" s="87"/>
      <c r="AH266" s="99">
        <v>0</v>
      </c>
      <c r="AI266" s="99">
        <v>0</v>
      </c>
      <c r="AJ266" s="99">
        <v>0</v>
      </c>
      <c r="AK266" s="99">
        <v>0</v>
      </c>
      <c r="AL266" s="99">
        <v>0</v>
      </c>
      <c r="AM266" s="99">
        <v>0</v>
      </c>
      <c r="AN266" s="99">
        <v>0</v>
      </c>
      <c r="AO266" s="87"/>
      <c r="AP266" s="99">
        <v>0</v>
      </c>
      <c r="AQ266" s="99">
        <v>0</v>
      </c>
      <c r="AR266" s="99">
        <v>0</v>
      </c>
      <c r="AS266" s="99">
        <v>0</v>
      </c>
      <c r="AT266" s="99">
        <v>0</v>
      </c>
      <c r="AU266" s="99">
        <v>0</v>
      </c>
      <c r="AV266" s="99">
        <v>0</v>
      </c>
      <c r="AW266" s="87"/>
      <c r="AX266" s="99">
        <f t="shared" si="52"/>
        <v>-9.0949470177292824E-13</v>
      </c>
      <c r="AY266" s="99">
        <f t="shared" si="53"/>
        <v>0</v>
      </c>
      <c r="AZ266" s="99">
        <f t="shared" si="54"/>
        <v>-9.0949470177292824E-13</v>
      </c>
      <c r="BA266" s="99">
        <f t="shared" si="55"/>
        <v>0</v>
      </c>
      <c r="BB266" s="99">
        <f t="shared" si="56"/>
        <v>0</v>
      </c>
      <c r="BC266" s="99">
        <f t="shared" si="57"/>
        <v>0</v>
      </c>
      <c r="BD266" s="99">
        <f t="shared" si="58"/>
        <v>-9.0949470177292824E-13</v>
      </c>
      <c r="BE266" s="99"/>
      <c r="BF266" s="100"/>
      <c r="BG266" s="100"/>
      <c r="BH266" s="100"/>
      <c r="BI266" s="100"/>
      <c r="BJ266" s="100"/>
      <c r="BK266" s="100"/>
      <c r="BL266" s="101"/>
    </row>
    <row r="267" spans="2:64" s="116" customFormat="1" x14ac:dyDescent="0.5">
      <c r="B267" s="103">
        <v>2013</v>
      </c>
      <c r="C267" s="104">
        <v>8308</v>
      </c>
      <c r="D267" s="103">
        <v>12</v>
      </c>
      <c r="E267" s="103">
        <v>2000</v>
      </c>
      <c r="F267" s="103">
        <v>2100</v>
      </c>
      <c r="G267" s="103"/>
      <c r="H267" s="103"/>
      <c r="I267" s="105" t="s">
        <v>144</v>
      </c>
      <c r="J267" s="106">
        <v>0</v>
      </c>
      <c r="K267" s="106">
        <v>0</v>
      </c>
      <c r="L267" s="106">
        <f t="shared" si="49"/>
        <v>0</v>
      </c>
      <c r="M267" s="106">
        <v>138400.18</v>
      </c>
      <c r="N267" s="106">
        <v>0</v>
      </c>
      <c r="O267" s="106">
        <f t="shared" si="48"/>
        <v>138400.18</v>
      </c>
      <c r="P267" s="106">
        <f t="shared" si="50"/>
        <v>138400.18</v>
      </c>
      <c r="Q267" s="87"/>
      <c r="R267" s="106">
        <v>0</v>
      </c>
      <c r="S267" s="106">
        <v>0</v>
      </c>
      <c r="T267" s="106">
        <v>0</v>
      </c>
      <c r="U267" s="106">
        <v>138400.18</v>
      </c>
      <c r="V267" s="106">
        <v>0</v>
      </c>
      <c r="W267" s="106">
        <v>138400.18</v>
      </c>
      <c r="X267" s="106">
        <v>138400.18</v>
      </c>
      <c r="Y267" s="87"/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87"/>
      <c r="AH267" s="106">
        <v>0</v>
      </c>
      <c r="AI267" s="106">
        <v>0</v>
      </c>
      <c r="AJ267" s="106">
        <v>0</v>
      </c>
      <c r="AK267" s="106">
        <v>0</v>
      </c>
      <c r="AL267" s="106">
        <v>0</v>
      </c>
      <c r="AM267" s="106">
        <v>0</v>
      </c>
      <c r="AN267" s="106">
        <v>0</v>
      </c>
      <c r="AO267" s="87"/>
      <c r="AP267" s="106">
        <v>0</v>
      </c>
      <c r="AQ267" s="106">
        <v>0</v>
      </c>
      <c r="AR267" s="106">
        <v>0</v>
      </c>
      <c r="AS267" s="106">
        <v>0</v>
      </c>
      <c r="AT267" s="106">
        <v>0</v>
      </c>
      <c r="AU267" s="106">
        <v>0</v>
      </c>
      <c r="AV267" s="106">
        <v>0</v>
      </c>
      <c r="AW267" s="87"/>
      <c r="AX267" s="106">
        <f t="shared" si="52"/>
        <v>0</v>
      </c>
      <c r="AY267" s="106">
        <f t="shared" si="53"/>
        <v>0</v>
      </c>
      <c r="AZ267" s="106">
        <f t="shared" si="54"/>
        <v>0</v>
      </c>
      <c r="BA267" s="106">
        <f t="shared" si="55"/>
        <v>0</v>
      </c>
      <c r="BB267" s="106">
        <f t="shared" si="56"/>
        <v>0</v>
      </c>
      <c r="BC267" s="106">
        <f t="shared" si="57"/>
        <v>0</v>
      </c>
      <c r="BD267" s="106">
        <f t="shared" si="58"/>
        <v>0</v>
      </c>
      <c r="BE267" s="106"/>
      <c r="BF267" s="107"/>
      <c r="BG267" s="107"/>
      <c r="BH267" s="107"/>
      <c r="BI267" s="107"/>
      <c r="BJ267" s="107"/>
      <c r="BK267" s="107"/>
      <c r="BL267" s="108"/>
    </row>
    <row r="268" spans="2:64" s="95" customFormat="1" x14ac:dyDescent="0.5">
      <c r="B268" s="110">
        <v>2013</v>
      </c>
      <c r="C268" s="111">
        <v>8308</v>
      </c>
      <c r="D268" s="110">
        <v>12</v>
      </c>
      <c r="E268" s="110">
        <v>2000</v>
      </c>
      <c r="F268" s="110">
        <v>2100</v>
      </c>
      <c r="G268" s="110">
        <v>212</v>
      </c>
      <c r="H268" s="110"/>
      <c r="I268" s="112" t="s">
        <v>150</v>
      </c>
      <c r="J268" s="113">
        <v>0</v>
      </c>
      <c r="K268" s="113">
        <v>0</v>
      </c>
      <c r="L268" s="113">
        <f t="shared" si="49"/>
        <v>0</v>
      </c>
      <c r="M268" s="113">
        <v>138400.18</v>
      </c>
      <c r="N268" s="113">
        <v>0</v>
      </c>
      <c r="O268" s="113">
        <f t="shared" si="48"/>
        <v>138400.18</v>
      </c>
      <c r="P268" s="113">
        <f t="shared" si="50"/>
        <v>138400.18</v>
      </c>
      <c r="Q268" s="87"/>
      <c r="R268" s="113">
        <v>0</v>
      </c>
      <c r="S268" s="113">
        <v>0</v>
      </c>
      <c r="T268" s="113">
        <v>0</v>
      </c>
      <c r="U268" s="113">
        <v>138400.18</v>
      </c>
      <c r="V268" s="113">
        <v>0</v>
      </c>
      <c r="W268" s="113">
        <v>138400.18</v>
      </c>
      <c r="X268" s="113">
        <v>138400.18</v>
      </c>
      <c r="Y268" s="87"/>
      <c r="Z268" s="113">
        <v>0</v>
      </c>
      <c r="AA268" s="113">
        <v>0</v>
      </c>
      <c r="AB268" s="113">
        <v>0</v>
      </c>
      <c r="AC268" s="113">
        <v>0</v>
      </c>
      <c r="AD268" s="113">
        <v>0</v>
      </c>
      <c r="AE268" s="113">
        <v>0</v>
      </c>
      <c r="AF268" s="113">
        <v>0</v>
      </c>
      <c r="AG268" s="87"/>
      <c r="AH268" s="113">
        <v>0</v>
      </c>
      <c r="AI268" s="113">
        <v>0</v>
      </c>
      <c r="AJ268" s="113">
        <v>0</v>
      </c>
      <c r="AK268" s="113">
        <v>0</v>
      </c>
      <c r="AL268" s="113">
        <v>0</v>
      </c>
      <c r="AM268" s="113">
        <v>0</v>
      </c>
      <c r="AN268" s="113">
        <v>0</v>
      </c>
      <c r="AO268" s="87"/>
      <c r="AP268" s="113">
        <v>0</v>
      </c>
      <c r="AQ268" s="113">
        <v>0</v>
      </c>
      <c r="AR268" s="113">
        <v>0</v>
      </c>
      <c r="AS268" s="113">
        <v>0</v>
      </c>
      <c r="AT268" s="113">
        <v>0</v>
      </c>
      <c r="AU268" s="113">
        <v>0</v>
      </c>
      <c r="AV268" s="113">
        <v>0</v>
      </c>
      <c r="AW268" s="87"/>
      <c r="AX268" s="113">
        <f t="shared" si="52"/>
        <v>0</v>
      </c>
      <c r="AY268" s="113">
        <f t="shared" si="53"/>
        <v>0</v>
      </c>
      <c r="AZ268" s="113">
        <f t="shared" si="54"/>
        <v>0</v>
      </c>
      <c r="BA268" s="113">
        <f t="shared" si="55"/>
        <v>0</v>
      </c>
      <c r="BB268" s="113">
        <f t="shared" si="56"/>
        <v>0</v>
      </c>
      <c r="BC268" s="113">
        <f t="shared" si="57"/>
        <v>0</v>
      </c>
      <c r="BD268" s="113">
        <f t="shared" si="58"/>
        <v>0</v>
      </c>
      <c r="BE268" s="113"/>
      <c r="BF268" s="114"/>
      <c r="BG268" s="114"/>
      <c r="BH268" s="114"/>
      <c r="BI268" s="114"/>
      <c r="BJ268" s="114"/>
      <c r="BK268" s="114"/>
      <c r="BL268" s="115"/>
    </row>
    <row r="269" spans="2:64" s="116" customFormat="1" x14ac:dyDescent="0.5">
      <c r="B269" s="117">
        <v>2013</v>
      </c>
      <c r="C269" s="118">
        <v>8308</v>
      </c>
      <c r="D269" s="117">
        <v>12</v>
      </c>
      <c r="E269" s="117">
        <v>2000</v>
      </c>
      <c r="F269" s="117">
        <v>2100</v>
      </c>
      <c r="G269" s="117">
        <v>212</v>
      </c>
      <c r="H269" s="117">
        <v>21201</v>
      </c>
      <c r="I269" s="119" t="s">
        <v>150</v>
      </c>
      <c r="J269" s="87">
        <v>0</v>
      </c>
      <c r="K269" s="87">
        <v>0</v>
      </c>
      <c r="L269" s="87">
        <f t="shared" si="49"/>
        <v>0</v>
      </c>
      <c r="M269" s="87">
        <f>150000-11599.82</f>
        <v>138400.18</v>
      </c>
      <c r="N269" s="87">
        <v>0</v>
      </c>
      <c r="O269" s="87">
        <f t="shared" si="48"/>
        <v>138400.18</v>
      </c>
      <c r="P269" s="87">
        <f t="shared" si="50"/>
        <v>138400.18</v>
      </c>
      <c r="Q269" s="87"/>
      <c r="R269" s="87">
        <v>0</v>
      </c>
      <c r="S269" s="87">
        <v>0</v>
      </c>
      <c r="T269" s="87">
        <v>0</v>
      </c>
      <c r="U269" s="87">
        <v>138400.18</v>
      </c>
      <c r="V269" s="87">
        <v>0</v>
      </c>
      <c r="W269" s="87">
        <v>138400.18</v>
      </c>
      <c r="X269" s="87">
        <v>138400.18</v>
      </c>
      <c r="Y269" s="87"/>
      <c r="Z269" s="87">
        <v>0</v>
      </c>
      <c r="AA269" s="87">
        <v>0</v>
      </c>
      <c r="AB269" s="87">
        <v>0</v>
      </c>
      <c r="AC269" s="87">
        <v>0</v>
      </c>
      <c r="AD269" s="87">
        <v>0</v>
      </c>
      <c r="AE269" s="87">
        <v>0</v>
      </c>
      <c r="AF269" s="87">
        <v>0</v>
      </c>
      <c r="AG269" s="87"/>
      <c r="AH269" s="87">
        <v>0</v>
      </c>
      <c r="AI269" s="87">
        <v>0</v>
      </c>
      <c r="AJ269" s="87">
        <v>0</v>
      </c>
      <c r="AK269" s="87">
        <v>0</v>
      </c>
      <c r="AL269" s="87">
        <v>0</v>
      </c>
      <c r="AM269" s="87">
        <v>0</v>
      </c>
      <c r="AN269" s="87">
        <v>0</v>
      </c>
      <c r="AO269" s="87"/>
      <c r="AP269" s="87">
        <v>0</v>
      </c>
      <c r="AQ269" s="87">
        <v>0</v>
      </c>
      <c r="AR269" s="87">
        <v>0</v>
      </c>
      <c r="AS269" s="87">
        <v>0</v>
      </c>
      <c r="AT269" s="87">
        <v>0</v>
      </c>
      <c r="AU269" s="87">
        <v>0</v>
      </c>
      <c r="AV269" s="87">
        <v>0</v>
      </c>
      <c r="AW269" s="87"/>
      <c r="AX269" s="120">
        <f t="shared" si="52"/>
        <v>0</v>
      </c>
      <c r="AY269" s="120">
        <f t="shared" si="53"/>
        <v>0</v>
      </c>
      <c r="AZ269" s="120">
        <f t="shared" si="54"/>
        <v>0</v>
      </c>
      <c r="BA269" s="120">
        <f t="shared" si="55"/>
        <v>0</v>
      </c>
      <c r="BB269" s="120">
        <f t="shared" si="56"/>
        <v>0</v>
      </c>
      <c r="BC269" s="120">
        <f t="shared" si="57"/>
        <v>0</v>
      </c>
      <c r="BD269" s="120">
        <f t="shared" si="58"/>
        <v>0</v>
      </c>
      <c r="BE269" s="120" t="s">
        <v>134</v>
      </c>
      <c r="BF269" s="87">
        <v>1</v>
      </c>
      <c r="BG269" s="87">
        <v>0</v>
      </c>
      <c r="BH269" s="87">
        <v>1</v>
      </c>
      <c r="BI269" s="87">
        <v>0</v>
      </c>
      <c r="BJ269" s="128">
        <v>0</v>
      </c>
      <c r="BK269" s="128">
        <v>0</v>
      </c>
      <c r="BL269" s="127">
        <v>12.212009999999999</v>
      </c>
    </row>
    <row r="270" spans="2:64" s="95" customFormat="1" x14ac:dyDescent="0.5">
      <c r="B270" s="103">
        <v>2013</v>
      </c>
      <c r="C270" s="104">
        <v>8308</v>
      </c>
      <c r="D270" s="103">
        <v>12</v>
      </c>
      <c r="E270" s="103">
        <v>2000</v>
      </c>
      <c r="F270" s="103">
        <v>2900</v>
      </c>
      <c r="G270" s="103"/>
      <c r="H270" s="103"/>
      <c r="I270" s="105" t="s">
        <v>135</v>
      </c>
      <c r="J270" s="106">
        <v>6916.3799999999992</v>
      </c>
      <c r="K270" s="106">
        <v>0</v>
      </c>
      <c r="L270" s="106">
        <f t="shared" si="49"/>
        <v>6916.3799999999992</v>
      </c>
      <c r="M270" s="106">
        <v>0</v>
      </c>
      <c r="N270" s="106">
        <v>0</v>
      </c>
      <c r="O270" s="106">
        <f t="shared" si="48"/>
        <v>0</v>
      </c>
      <c r="P270" s="106">
        <f t="shared" si="50"/>
        <v>6916.3799999999992</v>
      </c>
      <c r="Q270" s="87"/>
      <c r="R270" s="106">
        <v>6916.38</v>
      </c>
      <c r="S270" s="106">
        <v>0</v>
      </c>
      <c r="T270" s="106">
        <v>6916.38</v>
      </c>
      <c r="U270" s="106">
        <v>0</v>
      </c>
      <c r="V270" s="106">
        <v>0</v>
      </c>
      <c r="W270" s="106">
        <v>0</v>
      </c>
      <c r="X270" s="106">
        <v>6916.38</v>
      </c>
      <c r="Y270" s="87"/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87"/>
      <c r="AH270" s="106">
        <v>0</v>
      </c>
      <c r="AI270" s="106">
        <v>0</v>
      </c>
      <c r="AJ270" s="106">
        <v>0</v>
      </c>
      <c r="AK270" s="106">
        <v>0</v>
      </c>
      <c r="AL270" s="106">
        <v>0</v>
      </c>
      <c r="AM270" s="106">
        <v>0</v>
      </c>
      <c r="AN270" s="106">
        <v>0</v>
      </c>
      <c r="AO270" s="87"/>
      <c r="AP270" s="106">
        <v>0</v>
      </c>
      <c r="AQ270" s="106">
        <v>0</v>
      </c>
      <c r="AR270" s="106">
        <v>0</v>
      </c>
      <c r="AS270" s="106">
        <v>0</v>
      </c>
      <c r="AT270" s="106">
        <v>0</v>
      </c>
      <c r="AU270" s="106">
        <v>0</v>
      </c>
      <c r="AV270" s="106">
        <v>0</v>
      </c>
      <c r="AW270" s="87"/>
      <c r="AX270" s="106">
        <f t="shared" si="52"/>
        <v>-9.0949470177292824E-13</v>
      </c>
      <c r="AY270" s="106">
        <f t="shared" si="53"/>
        <v>0</v>
      </c>
      <c r="AZ270" s="106">
        <f t="shared" si="54"/>
        <v>-9.0949470177292824E-13</v>
      </c>
      <c r="BA270" s="106">
        <f t="shared" si="55"/>
        <v>0</v>
      </c>
      <c r="BB270" s="106">
        <f t="shared" si="56"/>
        <v>0</v>
      </c>
      <c r="BC270" s="106">
        <f t="shared" si="57"/>
        <v>0</v>
      </c>
      <c r="BD270" s="106">
        <f t="shared" si="58"/>
        <v>-9.0949470177292824E-13</v>
      </c>
      <c r="BE270" s="106"/>
      <c r="BF270" s="107"/>
      <c r="BG270" s="107"/>
      <c r="BH270" s="107"/>
      <c r="BI270" s="107"/>
      <c r="BJ270" s="107"/>
      <c r="BK270" s="107"/>
      <c r="BL270" s="108"/>
    </row>
    <row r="271" spans="2:64" s="116" customFormat="1" x14ac:dyDescent="0.5">
      <c r="B271" s="110">
        <v>2013</v>
      </c>
      <c r="C271" s="111">
        <v>8308</v>
      </c>
      <c r="D271" s="110">
        <v>12</v>
      </c>
      <c r="E271" s="110">
        <v>2000</v>
      </c>
      <c r="F271" s="110">
        <v>2900</v>
      </c>
      <c r="G271" s="110">
        <v>294</v>
      </c>
      <c r="H271" s="110"/>
      <c r="I271" s="112" t="s">
        <v>136</v>
      </c>
      <c r="J271" s="113">
        <v>6916.3799999999992</v>
      </c>
      <c r="K271" s="113">
        <v>0</v>
      </c>
      <c r="L271" s="113">
        <f t="shared" si="49"/>
        <v>6916.3799999999992</v>
      </c>
      <c r="M271" s="113">
        <v>0</v>
      </c>
      <c r="N271" s="113">
        <v>0</v>
      </c>
      <c r="O271" s="113">
        <f t="shared" si="48"/>
        <v>0</v>
      </c>
      <c r="P271" s="113">
        <f t="shared" si="50"/>
        <v>6916.3799999999992</v>
      </c>
      <c r="Q271" s="87"/>
      <c r="R271" s="113">
        <v>6916.38</v>
      </c>
      <c r="S271" s="113">
        <v>0</v>
      </c>
      <c r="T271" s="113">
        <v>6916.38</v>
      </c>
      <c r="U271" s="113">
        <v>0</v>
      </c>
      <c r="V271" s="113">
        <v>0</v>
      </c>
      <c r="W271" s="113">
        <v>0</v>
      </c>
      <c r="X271" s="113">
        <v>6916.38</v>
      </c>
      <c r="Y271" s="87"/>
      <c r="Z271" s="113">
        <v>0</v>
      </c>
      <c r="AA271" s="113">
        <v>0</v>
      </c>
      <c r="AB271" s="113">
        <v>0</v>
      </c>
      <c r="AC271" s="113">
        <v>0</v>
      </c>
      <c r="AD271" s="113">
        <v>0</v>
      </c>
      <c r="AE271" s="113">
        <v>0</v>
      </c>
      <c r="AF271" s="113">
        <v>0</v>
      </c>
      <c r="AG271" s="87"/>
      <c r="AH271" s="113">
        <v>0</v>
      </c>
      <c r="AI271" s="113">
        <v>0</v>
      </c>
      <c r="AJ271" s="113">
        <v>0</v>
      </c>
      <c r="AK271" s="113">
        <v>0</v>
      </c>
      <c r="AL271" s="113">
        <v>0</v>
      </c>
      <c r="AM271" s="113">
        <v>0</v>
      </c>
      <c r="AN271" s="113">
        <v>0</v>
      </c>
      <c r="AO271" s="87"/>
      <c r="AP271" s="113">
        <v>0</v>
      </c>
      <c r="AQ271" s="113">
        <v>0</v>
      </c>
      <c r="AR271" s="113">
        <v>0</v>
      </c>
      <c r="AS271" s="113">
        <v>0</v>
      </c>
      <c r="AT271" s="113">
        <v>0</v>
      </c>
      <c r="AU271" s="113">
        <v>0</v>
      </c>
      <c r="AV271" s="113">
        <v>0</v>
      </c>
      <c r="AW271" s="87"/>
      <c r="AX271" s="113">
        <f t="shared" si="52"/>
        <v>-9.0949470177292824E-13</v>
      </c>
      <c r="AY271" s="113">
        <f t="shared" si="53"/>
        <v>0</v>
      </c>
      <c r="AZ271" s="113">
        <f t="shared" si="54"/>
        <v>-9.0949470177292824E-13</v>
      </c>
      <c r="BA271" s="113">
        <f t="shared" si="55"/>
        <v>0</v>
      </c>
      <c r="BB271" s="113">
        <f t="shared" si="56"/>
        <v>0</v>
      </c>
      <c r="BC271" s="113">
        <f t="shared" si="57"/>
        <v>0</v>
      </c>
      <c r="BD271" s="113">
        <f t="shared" si="58"/>
        <v>-9.0949470177292824E-13</v>
      </c>
      <c r="BE271" s="113"/>
      <c r="BF271" s="114"/>
      <c r="BG271" s="114"/>
      <c r="BH271" s="114"/>
      <c r="BI271" s="114"/>
      <c r="BJ271" s="114"/>
      <c r="BK271" s="114"/>
      <c r="BL271" s="115"/>
    </row>
    <row r="272" spans="2:64" s="95" customFormat="1" x14ac:dyDescent="0.5">
      <c r="B272" s="117">
        <v>2013</v>
      </c>
      <c r="C272" s="118">
        <v>8308</v>
      </c>
      <c r="D272" s="117">
        <v>12</v>
      </c>
      <c r="E272" s="117">
        <v>2000</v>
      </c>
      <c r="F272" s="117">
        <v>2900</v>
      </c>
      <c r="G272" s="117">
        <v>294</v>
      </c>
      <c r="H272" s="117">
        <v>29401</v>
      </c>
      <c r="I272" s="119" t="s">
        <v>137</v>
      </c>
      <c r="J272" s="87">
        <v>6916.3799999999992</v>
      </c>
      <c r="K272" s="87">
        <v>0</v>
      </c>
      <c r="L272" s="87">
        <f t="shared" si="49"/>
        <v>6916.3799999999992</v>
      </c>
      <c r="M272" s="87">
        <v>0</v>
      </c>
      <c r="N272" s="87">
        <v>0</v>
      </c>
      <c r="O272" s="87">
        <f t="shared" si="48"/>
        <v>0</v>
      </c>
      <c r="P272" s="87">
        <f t="shared" si="50"/>
        <v>6916.3799999999992</v>
      </c>
      <c r="Q272" s="87"/>
      <c r="R272" s="87">
        <v>6916.38</v>
      </c>
      <c r="S272" s="87">
        <v>0</v>
      </c>
      <c r="T272" s="87">
        <v>6916.38</v>
      </c>
      <c r="U272" s="87">
        <v>0</v>
      </c>
      <c r="V272" s="87">
        <v>0</v>
      </c>
      <c r="W272" s="87">
        <v>0</v>
      </c>
      <c r="X272" s="87">
        <v>6916.38</v>
      </c>
      <c r="Y272" s="87"/>
      <c r="Z272" s="87">
        <v>0</v>
      </c>
      <c r="AA272" s="87">
        <v>0</v>
      </c>
      <c r="AB272" s="87">
        <v>0</v>
      </c>
      <c r="AC272" s="87">
        <v>0</v>
      </c>
      <c r="AD272" s="87">
        <v>0</v>
      </c>
      <c r="AE272" s="87">
        <v>0</v>
      </c>
      <c r="AF272" s="87">
        <v>0</v>
      </c>
      <c r="AG272" s="87"/>
      <c r="AH272" s="87">
        <v>0</v>
      </c>
      <c r="AI272" s="87">
        <v>0</v>
      </c>
      <c r="AJ272" s="87">
        <v>0</v>
      </c>
      <c r="AK272" s="87">
        <v>0</v>
      </c>
      <c r="AL272" s="87">
        <v>0</v>
      </c>
      <c r="AM272" s="87">
        <v>0</v>
      </c>
      <c r="AN272" s="87">
        <v>0</v>
      </c>
      <c r="AO272" s="87"/>
      <c r="AP272" s="87">
        <v>0</v>
      </c>
      <c r="AQ272" s="87">
        <v>0</v>
      </c>
      <c r="AR272" s="87">
        <v>0</v>
      </c>
      <c r="AS272" s="87">
        <v>0</v>
      </c>
      <c r="AT272" s="87">
        <v>0</v>
      </c>
      <c r="AU272" s="87">
        <v>0</v>
      </c>
      <c r="AV272" s="87">
        <v>0</v>
      </c>
      <c r="AW272" s="87"/>
      <c r="AX272" s="120">
        <f t="shared" si="52"/>
        <v>-9.0949470177292824E-13</v>
      </c>
      <c r="AY272" s="120">
        <f t="shared" si="53"/>
        <v>0</v>
      </c>
      <c r="AZ272" s="120">
        <f t="shared" si="54"/>
        <v>-9.0949470177292824E-13</v>
      </c>
      <c r="BA272" s="120">
        <f t="shared" si="55"/>
        <v>0</v>
      </c>
      <c r="BB272" s="120">
        <f t="shared" si="56"/>
        <v>0</v>
      </c>
      <c r="BC272" s="120">
        <f t="shared" si="57"/>
        <v>0</v>
      </c>
      <c r="BD272" s="120">
        <f t="shared" si="58"/>
        <v>-9.0949470177292824E-13</v>
      </c>
      <c r="BE272" s="120" t="s">
        <v>72</v>
      </c>
      <c r="BF272" s="87">
        <v>4</v>
      </c>
      <c r="BG272" s="87">
        <v>0</v>
      </c>
      <c r="BH272" s="87">
        <v>4</v>
      </c>
      <c r="BI272" s="87">
        <v>0</v>
      </c>
      <c r="BJ272" s="128">
        <v>0</v>
      </c>
      <c r="BK272" s="128">
        <v>0</v>
      </c>
      <c r="BL272" s="127">
        <v>12.29401</v>
      </c>
    </row>
    <row r="273" spans="2:64" s="116" customFormat="1" x14ac:dyDescent="0.5">
      <c r="B273" s="96">
        <v>2013</v>
      </c>
      <c r="C273" s="97">
        <v>8308</v>
      </c>
      <c r="D273" s="96">
        <v>12</v>
      </c>
      <c r="E273" s="96">
        <v>3000</v>
      </c>
      <c r="F273" s="96"/>
      <c r="G273" s="96"/>
      <c r="H273" s="96"/>
      <c r="I273" s="98" t="s">
        <v>59</v>
      </c>
      <c r="J273" s="99">
        <v>57522.080000000002</v>
      </c>
      <c r="K273" s="99">
        <v>0</v>
      </c>
      <c r="L273" s="99">
        <f t="shared" si="49"/>
        <v>57522.080000000002</v>
      </c>
      <c r="M273" s="99">
        <v>458347.48</v>
      </c>
      <c r="N273" s="99">
        <v>0</v>
      </c>
      <c r="O273" s="99">
        <f t="shared" si="48"/>
        <v>458347.48</v>
      </c>
      <c r="P273" s="99">
        <f t="shared" si="50"/>
        <v>515869.56</v>
      </c>
      <c r="Q273" s="87"/>
      <c r="R273" s="99">
        <v>57522.080000000002</v>
      </c>
      <c r="S273" s="99">
        <v>0</v>
      </c>
      <c r="T273" s="99">
        <v>57522.080000000002</v>
      </c>
      <c r="U273" s="99">
        <v>0</v>
      </c>
      <c r="V273" s="99">
        <v>0</v>
      </c>
      <c r="W273" s="99">
        <v>0</v>
      </c>
      <c r="X273" s="99">
        <v>57522.080000000002</v>
      </c>
      <c r="Y273" s="87"/>
      <c r="Z273" s="99">
        <v>0</v>
      </c>
      <c r="AA273" s="99">
        <v>0</v>
      </c>
      <c r="AB273" s="99">
        <v>0</v>
      </c>
      <c r="AC273" s="99">
        <v>0</v>
      </c>
      <c r="AD273" s="99">
        <v>0</v>
      </c>
      <c r="AE273" s="99">
        <v>0</v>
      </c>
      <c r="AF273" s="99">
        <v>0</v>
      </c>
      <c r="AG273" s="87"/>
      <c r="AH273" s="99">
        <v>0</v>
      </c>
      <c r="AI273" s="99">
        <v>0</v>
      </c>
      <c r="AJ273" s="99">
        <v>0</v>
      </c>
      <c r="AK273" s="99">
        <v>0</v>
      </c>
      <c r="AL273" s="99">
        <v>0</v>
      </c>
      <c r="AM273" s="99">
        <v>0</v>
      </c>
      <c r="AN273" s="99">
        <v>0</v>
      </c>
      <c r="AO273" s="87"/>
      <c r="AP273" s="99">
        <v>0</v>
      </c>
      <c r="AQ273" s="99">
        <v>0</v>
      </c>
      <c r="AR273" s="99">
        <v>0</v>
      </c>
      <c r="AS273" s="99">
        <v>0</v>
      </c>
      <c r="AT273" s="99">
        <v>0</v>
      </c>
      <c r="AU273" s="99">
        <v>0</v>
      </c>
      <c r="AV273" s="99">
        <v>0</v>
      </c>
      <c r="AW273" s="87"/>
      <c r="AX273" s="99">
        <f t="shared" si="52"/>
        <v>0</v>
      </c>
      <c r="AY273" s="99">
        <f t="shared" si="53"/>
        <v>0</v>
      </c>
      <c r="AZ273" s="99">
        <f t="shared" si="54"/>
        <v>0</v>
      </c>
      <c r="BA273" s="99">
        <f t="shared" si="55"/>
        <v>458347.48</v>
      </c>
      <c r="BB273" s="99">
        <f t="shared" si="56"/>
        <v>0</v>
      </c>
      <c r="BC273" s="99">
        <f t="shared" si="57"/>
        <v>458347.48</v>
      </c>
      <c r="BD273" s="99">
        <f t="shared" si="58"/>
        <v>458347.48</v>
      </c>
      <c r="BE273" s="99"/>
      <c r="BF273" s="100"/>
      <c r="BG273" s="100"/>
      <c r="BH273" s="100"/>
      <c r="BI273" s="100"/>
      <c r="BJ273" s="100"/>
      <c r="BK273" s="100"/>
      <c r="BL273" s="101"/>
    </row>
    <row r="274" spans="2:64" s="95" customFormat="1" x14ac:dyDescent="0.5">
      <c r="B274" s="103">
        <v>2013</v>
      </c>
      <c r="C274" s="104">
        <v>8308</v>
      </c>
      <c r="D274" s="103">
        <v>12</v>
      </c>
      <c r="E274" s="103">
        <v>3000</v>
      </c>
      <c r="F274" s="103">
        <v>3300</v>
      </c>
      <c r="G274" s="103"/>
      <c r="H274" s="103"/>
      <c r="I274" s="105" t="s">
        <v>60</v>
      </c>
      <c r="J274" s="106">
        <v>57522.080000000002</v>
      </c>
      <c r="K274" s="106">
        <v>0</v>
      </c>
      <c r="L274" s="106">
        <f t="shared" si="49"/>
        <v>57522.080000000002</v>
      </c>
      <c r="M274" s="106">
        <v>0</v>
      </c>
      <c r="N274" s="106">
        <v>0</v>
      </c>
      <c r="O274" s="106">
        <f t="shared" si="48"/>
        <v>0</v>
      </c>
      <c r="P274" s="106">
        <f t="shared" si="50"/>
        <v>57522.080000000002</v>
      </c>
      <c r="Q274" s="87"/>
      <c r="R274" s="106">
        <v>57522.080000000002</v>
      </c>
      <c r="S274" s="106">
        <v>0</v>
      </c>
      <c r="T274" s="106">
        <v>57522.080000000002</v>
      </c>
      <c r="U274" s="106">
        <v>0</v>
      </c>
      <c r="V274" s="106">
        <v>0</v>
      </c>
      <c r="W274" s="106">
        <v>0</v>
      </c>
      <c r="X274" s="106">
        <v>57522.080000000002</v>
      </c>
      <c r="Y274" s="87"/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87"/>
      <c r="AH274" s="106">
        <v>0</v>
      </c>
      <c r="AI274" s="106">
        <v>0</v>
      </c>
      <c r="AJ274" s="106">
        <v>0</v>
      </c>
      <c r="AK274" s="106">
        <v>0</v>
      </c>
      <c r="AL274" s="106">
        <v>0</v>
      </c>
      <c r="AM274" s="106">
        <v>0</v>
      </c>
      <c r="AN274" s="106">
        <v>0</v>
      </c>
      <c r="AO274" s="87"/>
      <c r="AP274" s="106">
        <v>0</v>
      </c>
      <c r="AQ274" s="106">
        <v>0</v>
      </c>
      <c r="AR274" s="106">
        <v>0</v>
      </c>
      <c r="AS274" s="106">
        <v>0</v>
      </c>
      <c r="AT274" s="106">
        <v>0</v>
      </c>
      <c r="AU274" s="106">
        <v>0</v>
      </c>
      <c r="AV274" s="106">
        <v>0</v>
      </c>
      <c r="AW274" s="87"/>
      <c r="AX274" s="106">
        <f t="shared" si="52"/>
        <v>0</v>
      </c>
      <c r="AY274" s="106">
        <f t="shared" si="53"/>
        <v>0</v>
      </c>
      <c r="AZ274" s="106">
        <f t="shared" si="54"/>
        <v>0</v>
      </c>
      <c r="BA274" s="106">
        <f t="shared" si="55"/>
        <v>0</v>
      </c>
      <c r="BB274" s="106">
        <f t="shared" si="56"/>
        <v>0</v>
      </c>
      <c r="BC274" s="106">
        <f t="shared" si="57"/>
        <v>0</v>
      </c>
      <c r="BD274" s="106">
        <f t="shared" si="58"/>
        <v>0</v>
      </c>
      <c r="BE274" s="106"/>
      <c r="BF274" s="107"/>
      <c r="BG274" s="107"/>
      <c r="BH274" s="107"/>
      <c r="BI274" s="107"/>
      <c r="BJ274" s="107"/>
      <c r="BK274" s="107"/>
      <c r="BL274" s="108"/>
    </row>
    <row r="275" spans="2:64" s="116" customFormat="1" x14ac:dyDescent="0.5">
      <c r="B275" s="110">
        <v>2013</v>
      </c>
      <c r="C275" s="111">
        <v>8308</v>
      </c>
      <c r="D275" s="110">
        <v>12</v>
      </c>
      <c r="E275" s="110">
        <v>3000</v>
      </c>
      <c r="F275" s="110">
        <v>3300</v>
      </c>
      <c r="G275" s="110">
        <v>333</v>
      </c>
      <c r="H275" s="110"/>
      <c r="I275" s="112" t="s">
        <v>151</v>
      </c>
      <c r="J275" s="113">
        <v>57522.080000000002</v>
      </c>
      <c r="K275" s="113">
        <v>0</v>
      </c>
      <c r="L275" s="113">
        <f t="shared" si="49"/>
        <v>57522.080000000002</v>
      </c>
      <c r="M275" s="113">
        <v>0</v>
      </c>
      <c r="N275" s="113">
        <v>0</v>
      </c>
      <c r="O275" s="113">
        <f t="shared" si="48"/>
        <v>0</v>
      </c>
      <c r="P275" s="113">
        <f t="shared" si="50"/>
        <v>57522.080000000002</v>
      </c>
      <c r="Q275" s="87"/>
      <c r="R275" s="113">
        <v>57522.080000000002</v>
      </c>
      <c r="S275" s="113">
        <v>0</v>
      </c>
      <c r="T275" s="113">
        <v>57522.080000000002</v>
      </c>
      <c r="U275" s="113">
        <v>0</v>
      </c>
      <c r="V275" s="113">
        <v>0</v>
      </c>
      <c r="W275" s="113">
        <v>0</v>
      </c>
      <c r="X275" s="113">
        <v>57522.080000000002</v>
      </c>
      <c r="Y275" s="87"/>
      <c r="Z275" s="113">
        <v>0</v>
      </c>
      <c r="AA275" s="113">
        <v>0</v>
      </c>
      <c r="AB275" s="113">
        <v>0</v>
      </c>
      <c r="AC275" s="113">
        <v>0</v>
      </c>
      <c r="AD275" s="113">
        <v>0</v>
      </c>
      <c r="AE275" s="113">
        <v>0</v>
      </c>
      <c r="AF275" s="113">
        <v>0</v>
      </c>
      <c r="AG275" s="87"/>
      <c r="AH275" s="113">
        <v>0</v>
      </c>
      <c r="AI275" s="113">
        <v>0</v>
      </c>
      <c r="AJ275" s="113">
        <v>0</v>
      </c>
      <c r="AK275" s="113">
        <v>0</v>
      </c>
      <c r="AL275" s="113">
        <v>0</v>
      </c>
      <c r="AM275" s="113">
        <v>0</v>
      </c>
      <c r="AN275" s="113">
        <v>0</v>
      </c>
      <c r="AO275" s="87"/>
      <c r="AP275" s="113">
        <v>0</v>
      </c>
      <c r="AQ275" s="113">
        <v>0</v>
      </c>
      <c r="AR275" s="113">
        <v>0</v>
      </c>
      <c r="AS275" s="113">
        <v>0</v>
      </c>
      <c r="AT275" s="113">
        <v>0</v>
      </c>
      <c r="AU275" s="113">
        <v>0</v>
      </c>
      <c r="AV275" s="113">
        <v>0</v>
      </c>
      <c r="AW275" s="87"/>
      <c r="AX275" s="113">
        <f t="shared" si="52"/>
        <v>0</v>
      </c>
      <c r="AY275" s="113">
        <f t="shared" si="53"/>
        <v>0</v>
      </c>
      <c r="AZ275" s="113">
        <f t="shared" si="54"/>
        <v>0</v>
      </c>
      <c r="BA275" s="113">
        <f t="shared" si="55"/>
        <v>0</v>
      </c>
      <c r="BB275" s="113">
        <f t="shared" si="56"/>
        <v>0</v>
      </c>
      <c r="BC275" s="113">
        <f t="shared" si="57"/>
        <v>0</v>
      </c>
      <c r="BD275" s="113">
        <f t="shared" si="58"/>
        <v>0</v>
      </c>
      <c r="BE275" s="113"/>
      <c r="BF275" s="114"/>
      <c r="BG275" s="114"/>
      <c r="BH275" s="114"/>
      <c r="BI275" s="114"/>
      <c r="BJ275" s="114"/>
      <c r="BK275" s="114"/>
      <c r="BL275" s="115"/>
    </row>
    <row r="276" spans="2:64" s="95" customFormat="1" x14ac:dyDescent="0.5">
      <c r="B276" s="117">
        <v>2013</v>
      </c>
      <c r="C276" s="118">
        <v>8308</v>
      </c>
      <c r="D276" s="117">
        <v>12</v>
      </c>
      <c r="E276" s="117">
        <v>3000</v>
      </c>
      <c r="F276" s="117">
        <v>3300</v>
      </c>
      <c r="G276" s="117">
        <v>333</v>
      </c>
      <c r="H276" s="117">
        <v>33303</v>
      </c>
      <c r="I276" s="119" t="s">
        <v>152</v>
      </c>
      <c r="J276" s="87">
        <v>57522.080000000002</v>
      </c>
      <c r="K276" s="87">
        <v>0</v>
      </c>
      <c r="L276" s="87">
        <f t="shared" si="49"/>
        <v>57522.080000000002</v>
      </c>
      <c r="M276" s="87">
        <v>0</v>
      </c>
      <c r="N276" s="87">
        <v>0</v>
      </c>
      <c r="O276" s="87">
        <f t="shared" si="48"/>
        <v>0</v>
      </c>
      <c r="P276" s="87">
        <f t="shared" si="50"/>
        <v>57522.080000000002</v>
      </c>
      <c r="Q276" s="87"/>
      <c r="R276" s="87">
        <v>57522.080000000002</v>
      </c>
      <c r="S276" s="87">
        <v>0</v>
      </c>
      <c r="T276" s="87">
        <v>57522.080000000002</v>
      </c>
      <c r="U276" s="87">
        <v>0</v>
      </c>
      <c r="V276" s="87">
        <v>0</v>
      </c>
      <c r="W276" s="87">
        <v>0</v>
      </c>
      <c r="X276" s="87">
        <v>57522.080000000002</v>
      </c>
      <c r="Y276" s="87"/>
      <c r="Z276" s="87">
        <v>0</v>
      </c>
      <c r="AA276" s="87">
        <v>0</v>
      </c>
      <c r="AB276" s="87">
        <v>0</v>
      </c>
      <c r="AC276" s="87">
        <v>0</v>
      </c>
      <c r="AD276" s="87">
        <v>0</v>
      </c>
      <c r="AE276" s="87">
        <v>0</v>
      </c>
      <c r="AF276" s="87">
        <v>0</v>
      </c>
      <c r="AG276" s="87"/>
      <c r="AH276" s="87">
        <v>0</v>
      </c>
      <c r="AI276" s="87">
        <v>0</v>
      </c>
      <c r="AJ276" s="87">
        <v>0</v>
      </c>
      <c r="AK276" s="87">
        <v>0</v>
      </c>
      <c r="AL276" s="87">
        <v>0</v>
      </c>
      <c r="AM276" s="87">
        <v>0</v>
      </c>
      <c r="AN276" s="87">
        <v>0</v>
      </c>
      <c r="AO276" s="87"/>
      <c r="AP276" s="87">
        <v>0</v>
      </c>
      <c r="AQ276" s="87">
        <v>0</v>
      </c>
      <c r="AR276" s="87">
        <v>0</v>
      </c>
      <c r="AS276" s="87">
        <v>0</v>
      </c>
      <c r="AT276" s="87">
        <v>0</v>
      </c>
      <c r="AU276" s="87">
        <v>0</v>
      </c>
      <c r="AV276" s="87">
        <v>0</v>
      </c>
      <c r="AW276" s="87"/>
      <c r="AX276" s="120">
        <f t="shared" si="52"/>
        <v>0</v>
      </c>
      <c r="AY276" s="120">
        <f t="shared" si="53"/>
        <v>0</v>
      </c>
      <c r="AZ276" s="120">
        <f t="shared" si="54"/>
        <v>0</v>
      </c>
      <c r="BA276" s="120">
        <f t="shared" si="55"/>
        <v>0</v>
      </c>
      <c r="BB276" s="120">
        <f t="shared" si="56"/>
        <v>0</v>
      </c>
      <c r="BC276" s="120">
        <f t="shared" si="57"/>
        <v>0</v>
      </c>
      <c r="BD276" s="120">
        <f t="shared" si="58"/>
        <v>0</v>
      </c>
      <c r="BE276" s="120" t="s">
        <v>66</v>
      </c>
      <c r="BF276" s="87">
        <v>1</v>
      </c>
      <c r="BG276" s="87">
        <v>0</v>
      </c>
      <c r="BH276" s="87">
        <v>1</v>
      </c>
      <c r="BI276" s="87">
        <v>0</v>
      </c>
      <c r="BJ276" s="128">
        <v>0</v>
      </c>
      <c r="BK276" s="128">
        <v>0</v>
      </c>
      <c r="BL276" s="127">
        <v>12.333030000000001</v>
      </c>
    </row>
    <row r="277" spans="2:64" s="95" customFormat="1" x14ac:dyDescent="0.5">
      <c r="B277" s="103">
        <v>2013</v>
      </c>
      <c r="C277" s="104">
        <v>8308</v>
      </c>
      <c r="D277" s="103">
        <v>12</v>
      </c>
      <c r="E277" s="103">
        <v>3000</v>
      </c>
      <c r="F277" s="103">
        <v>3500</v>
      </c>
      <c r="G277" s="103"/>
      <c r="H277" s="103"/>
      <c r="I277" s="105" t="s">
        <v>153</v>
      </c>
      <c r="J277" s="106">
        <v>0</v>
      </c>
      <c r="K277" s="106">
        <v>0</v>
      </c>
      <c r="L277" s="106">
        <f t="shared" si="49"/>
        <v>0</v>
      </c>
      <c r="M277" s="106">
        <v>458347.48</v>
      </c>
      <c r="N277" s="106">
        <v>0</v>
      </c>
      <c r="O277" s="106">
        <f t="shared" si="48"/>
        <v>458347.48</v>
      </c>
      <c r="P277" s="106">
        <f t="shared" si="50"/>
        <v>458347.48</v>
      </c>
      <c r="Q277" s="87"/>
      <c r="R277" s="106">
        <v>0</v>
      </c>
      <c r="S277" s="106">
        <v>0</v>
      </c>
      <c r="T277" s="106">
        <v>0</v>
      </c>
      <c r="U277" s="106">
        <v>0</v>
      </c>
      <c r="V277" s="106">
        <v>0</v>
      </c>
      <c r="W277" s="106">
        <v>0</v>
      </c>
      <c r="X277" s="106">
        <v>0</v>
      </c>
      <c r="Y277" s="87"/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87"/>
      <c r="AH277" s="106">
        <v>0</v>
      </c>
      <c r="AI277" s="106">
        <v>0</v>
      </c>
      <c r="AJ277" s="106">
        <v>0</v>
      </c>
      <c r="AK277" s="106">
        <v>0</v>
      </c>
      <c r="AL277" s="106">
        <v>0</v>
      </c>
      <c r="AM277" s="106">
        <v>0</v>
      </c>
      <c r="AN277" s="106">
        <v>0</v>
      </c>
      <c r="AO277" s="87"/>
      <c r="AP277" s="106">
        <v>0</v>
      </c>
      <c r="AQ277" s="106">
        <v>0</v>
      </c>
      <c r="AR277" s="106">
        <v>0</v>
      </c>
      <c r="AS277" s="106">
        <v>0</v>
      </c>
      <c r="AT277" s="106">
        <v>0</v>
      </c>
      <c r="AU277" s="106">
        <v>0</v>
      </c>
      <c r="AV277" s="106">
        <v>0</v>
      </c>
      <c r="AW277" s="87"/>
      <c r="AX277" s="106">
        <f t="shared" si="52"/>
        <v>0</v>
      </c>
      <c r="AY277" s="106">
        <f t="shared" si="53"/>
        <v>0</v>
      </c>
      <c r="AZ277" s="106">
        <f t="shared" si="54"/>
        <v>0</v>
      </c>
      <c r="BA277" s="106">
        <f t="shared" si="55"/>
        <v>458347.48</v>
      </c>
      <c r="BB277" s="106">
        <f t="shared" si="56"/>
        <v>0</v>
      </c>
      <c r="BC277" s="106">
        <f t="shared" si="57"/>
        <v>458347.48</v>
      </c>
      <c r="BD277" s="106">
        <f t="shared" si="58"/>
        <v>458347.48</v>
      </c>
      <c r="BE277" s="106"/>
      <c r="BF277" s="107"/>
      <c r="BG277" s="107"/>
      <c r="BH277" s="107"/>
      <c r="BI277" s="107"/>
      <c r="BJ277" s="107"/>
      <c r="BK277" s="107"/>
      <c r="BL277" s="108"/>
    </row>
    <row r="278" spans="2:64" s="116" customFormat="1" x14ac:dyDescent="0.5">
      <c r="B278" s="110">
        <v>2013</v>
      </c>
      <c r="C278" s="111">
        <v>8308</v>
      </c>
      <c r="D278" s="110">
        <v>12</v>
      </c>
      <c r="E278" s="110">
        <v>3000</v>
      </c>
      <c r="F278" s="110">
        <v>3500</v>
      </c>
      <c r="G278" s="110">
        <v>351</v>
      </c>
      <c r="H278" s="110"/>
      <c r="I278" s="112" t="s">
        <v>154</v>
      </c>
      <c r="J278" s="113">
        <v>0</v>
      </c>
      <c r="K278" s="113">
        <v>0</v>
      </c>
      <c r="L278" s="113">
        <f t="shared" si="49"/>
        <v>0</v>
      </c>
      <c r="M278" s="113">
        <v>458347.48</v>
      </c>
      <c r="N278" s="113">
        <v>0</v>
      </c>
      <c r="O278" s="113">
        <f t="shared" si="48"/>
        <v>458347.48</v>
      </c>
      <c r="P278" s="113">
        <f t="shared" si="50"/>
        <v>458347.48</v>
      </c>
      <c r="Q278" s="87"/>
      <c r="R278" s="113">
        <v>0</v>
      </c>
      <c r="S278" s="113">
        <v>0</v>
      </c>
      <c r="T278" s="113">
        <v>0</v>
      </c>
      <c r="U278" s="113">
        <v>0</v>
      </c>
      <c r="V278" s="113">
        <v>0</v>
      </c>
      <c r="W278" s="113">
        <v>0</v>
      </c>
      <c r="X278" s="113">
        <v>0</v>
      </c>
      <c r="Y278" s="87"/>
      <c r="Z278" s="113">
        <v>0</v>
      </c>
      <c r="AA278" s="113">
        <v>0</v>
      </c>
      <c r="AB278" s="113">
        <v>0</v>
      </c>
      <c r="AC278" s="113">
        <v>0</v>
      </c>
      <c r="AD278" s="113">
        <v>0</v>
      </c>
      <c r="AE278" s="113">
        <v>0</v>
      </c>
      <c r="AF278" s="113">
        <v>0</v>
      </c>
      <c r="AG278" s="87"/>
      <c r="AH278" s="113">
        <v>0</v>
      </c>
      <c r="AI278" s="113">
        <v>0</v>
      </c>
      <c r="AJ278" s="113">
        <v>0</v>
      </c>
      <c r="AK278" s="113">
        <v>0</v>
      </c>
      <c r="AL278" s="113">
        <v>0</v>
      </c>
      <c r="AM278" s="113">
        <v>0</v>
      </c>
      <c r="AN278" s="113">
        <v>0</v>
      </c>
      <c r="AO278" s="87"/>
      <c r="AP278" s="113">
        <v>0</v>
      </c>
      <c r="AQ278" s="113">
        <v>0</v>
      </c>
      <c r="AR278" s="113">
        <v>0</v>
      </c>
      <c r="AS278" s="113">
        <v>0</v>
      </c>
      <c r="AT278" s="113">
        <v>0</v>
      </c>
      <c r="AU278" s="113">
        <v>0</v>
      </c>
      <c r="AV278" s="113">
        <v>0</v>
      </c>
      <c r="AW278" s="87"/>
      <c r="AX278" s="113">
        <f t="shared" si="52"/>
        <v>0</v>
      </c>
      <c r="AY278" s="113">
        <f t="shared" si="53"/>
        <v>0</v>
      </c>
      <c r="AZ278" s="113">
        <f t="shared" si="54"/>
        <v>0</v>
      </c>
      <c r="BA278" s="113">
        <f t="shared" si="55"/>
        <v>458347.48</v>
      </c>
      <c r="BB278" s="113">
        <f t="shared" si="56"/>
        <v>0</v>
      </c>
      <c r="BC278" s="113">
        <f t="shared" si="57"/>
        <v>458347.48</v>
      </c>
      <c r="BD278" s="113">
        <f t="shared" si="58"/>
        <v>458347.48</v>
      </c>
      <c r="BE278" s="113"/>
      <c r="BF278" s="114"/>
      <c r="BG278" s="114"/>
      <c r="BH278" s="114"/>
      <c r="BI278" s="114"/>
      <c r="BJ278" s="114"/>
      <c r="BK278" s="114"/>
      <c r="BL278" s="115"/>
    </row>
    <row r="279" spans="2:64" s="95" customFormat="1" x14ac:dyDescent="0.5">
      <c r="B279" s="117">
        <v>2013</v>
      </c>
      <c r="C279" s="118">
        <v>8308</v>
      </c>
      <c r="D279" s="117">
        <v>12</v>
      </c>
      <c r="E279" s="117">
        <v>3000</v>
      </c>
      <c r="F279" s="117">
        <v>3500</v>
      </c>
      <c r="G279" s="117">
        <v>351</v>
      </c>
      <c r="H279" s="117">
        <v>35101</v>
      </c>
      <c r="I279" s="119" t="s">
        <v>155</v>
      </c>
      <c r="J279" s="87">
        <v>0</v>
      </c>
      <c r="K279" s="87">
        <v>0</v>
      </c>
      <c r="L279" s="87">
        <f t="shared" si="49"/>
        <v>0</v>
      </c>
      <c r="M279" s="87">
        <v>458347.48</v>
      </c>
      <c r="N279" s="87">
        <v>0</v>
      </c>
      <c r="O279" s="87">
        <f t="shared" si="48"/>
        <v>458347.48</v>
      </c>
      <c r="P279" s="87">
        <f t="shared" si="50"/>
        <v>458347.48</v>
      </c>
      <c r="Q279" s="87"/>
      <c r="R279" s="87">
        <v>0</v>
      </c>
      <c r="S279" s="87">
        <v>0</v>
      </c>
      <c r="T279" s="87">
        <v>0</v>
      </c>
      <c r="U279" s="87">
        <v>0</v>
      </c>
      <c r="V279" s="87">
        <v>0</v>
      </c>
      <c r="W279" s="87">
        <v>0</v>
      </c>
      <c r="X279" s="87">
        <v>0</v>
      </c>
      <c r="Y279" s="87"/>
      <c r="Z279" s="87">
        <v>0</v>
      </c>
      <c r="AA279" s="87">
        <v>0</v>
      </c>
      <c r="AB279" s="87">
        <v>0</v>
      </c>
      <c r="AC279" s="87">
        <v>0</v>
      </c>
      <c r="AD279" s="87">
        <v>0</v>
      </c>
      <c r="AE279" s="87">
        <v>0</v>
      </c>
      <c r="AF279" s="87">
        <v>0</v>
      </c>
      <c r="AG279" s="87"/>
      <c r="AH279" s="87">
        <v>0</v>
      </c>
      <c r="AI279" s="87">
        <v>0</v>
      </c>
      <c r="AJ279" s="87">
        <v>0</v>
      </c>
      <c r="AK279" s="87">
        <v>0</v>
      </c>
      <c r="AL279" s="87">
        <v>0</v>
      </c>
      <c r="AM279" s="87">
        <v>0</v>
      </c>
      <c r="AN279" s="87">
        <v>0</v>
      </c>
      <c r="AO279" s="87"/>
      <c r="AP279" s="87">
        <v>0</v>
      </c>
      <c r="AQ279" s="87">
        <v>0</v>
      </c>
      <c r="AR279" s="87">
        <v>0</v>
      </c>
      <c r="AS279" s="87">
        <v>0</v>
      </c>
      <c r="AT279" s="87">
        <v>0</v>
      </c>
      <c r="AU279" s="87">
        <v>0</v>
      </c>
      <c r="AV279" s="87">
        <v>0</v>
      </c>
      <c r="AW279" s="87"/>
      <c r="AX279" s="120">
        <f t="shared" si="52"/>
        <v>0</v>
      </c>
      <c r="AY279" s="120">
        <f t="shared" si="53"/>
        <v>0</v>
      </c>
      <c r="AZ279" s="120">
        <f t="shared" si="54"/>
        <v>0</v>
      </c>
      <c r="BA279" s="120">
        <f t="shared" si="55"/>
        <v>458347.48</v>
      </c>
      <c r="BB279" s="120">
        <f t="shared" si="56"/>
        <v>0</v>
      </c>
      <c r="BC279" s="120">
        <f t="shared" si="57"/>
        <v>458347.48</v>
      </c>
      <c r="BD279" s="120">
        <f t="shared" si="58"/>
        <v>458347.48</v>
      </c>
      <c r="BE279" s="120" t="s">
        <v>66</v>
      </c>
      <c r="BF279" s="87">
        <v>1</v>
      </c>
      <c r="BG279" s="87">
        <v>0</v>
      </c>
      <c r="BH279" s="87">
        <v>0</v>
      </c>
      <c r="BI279" s="87">
        <v>0</v>
      </c>
      <c r="BJ279" s="128">
        <v>1</v>
      </c>
      <c r="BK279" s="128">
        <v>0</v>
      </c>
      <c r="BL279" s="127">
        <v>12.35101</v>
      </c>
    </row>
    <row r="280" spans="2:64" s="116" customFormat="1" x14ac:dyDescent="0.5">
      <c r="B280" s="96">
        <v>2013</v>
      </c>
      <c r="C280" s="97">
        <v>8308</v>
      </c>
      <c r="D280" s="96">
        <v>12</v>
      </c>
      <c r="E280" s="96">
        <v>5000</v>
      </c>
      <c r="F280" s="96"/>
      <c r="G280" s="96"/>
      <c r="H280" s="96"/>
      <c r="I280" s="98" t="s">
        <v>108</v>
      </c>
      <c r="J280" s="99">
        <v>1179623.31</v>
      </c>
      <c r="K280" s="99">
        <v>0</v>
      </c>
      <c r="L280" s="99">
        <f t="shared" si="49"/>
        <v>1179623.31</v>
      </c>
      <c r="M280" s="99">
        <v>0</v>
      </c>
      <c r="N280" s="99">
        <v>0</v>
      </c>
      <c r="O280" s="99">
        <f t="shared" si="48"/>
        <v>0</v>
      </c>
      <c r="P280" s="99">
        <f t="shared" si="50"/>
        <v>1179623.31</v>
      </c>
      <c r="Q280" s="87"/>
      <c r="R280" s="99">
        <v>1179623.25</v>
      </c>
      <c r="S280" s="99">
        <v>0</v>
      </c>
      <c r="T280" s="99">
        <v>1179623.25</v>
      </c>
      <c r="U280" s="99">
        <v>0</v>
      </c>
      <c r="V280" s="99">
        <v>0</v>
      </c>
      <c r="W280" s="99">
        <v>0</v>
      </c>
      <c r="X280" s="99">
        <v>1179623.25</v>
      </c>
      <c r="Y280" s="87"/>
      <c r="Z280" s="99">
        <v>0</v>
      </c>
      <c r="AA280" s="99">
        <v>0</v>
      </c>
      <c r="AB280" s="99">
        <v>0</v>
      </c>
      <c r="AC280" s="99">
        <v>0</v>
      </c>
      <c r="AD280" s="99">
        <v>0</v>
      </c>
      <c r="AE280" s="99">
        <v>0</v>
      </c>
      <c r="AF280" s="99">
        <v>0</v>
      </c>
      <c r="AG280" s="87"/>
      <c r="AH280" s="99">
        <v>0</v>
      </c>
      <c r="AI280" s="99">
        <v>0</v>
      </c>
      <c r="AJ280" s="99">
        <v>0</v>
      </c>
      <c r="AK280" s="99">
        <v>0</v>
      </c>
      <c r="AL280" s="99">
        <v>0</v>
      </c>
      <c r="AM280" s="99">
        <v>0</v>
      </c>
      <c r="AN280" s="99">
        <v>0</v>
      </c>
      <c r="AO280" s="87"/>
      <c r="AP280" s="99">
        <v>0.06</v>
      </c>
      <c r="AQ280" s="99">
        <v>0</v>
      </c>
      <c r="AR280" s="99">
        <v>0.06</v>
      </c>
      <c r="AS280" s="99">
        <v>0</v>
      </c>
      <c r="AT280" s="99">
        <v>0</v>
      </c>
      <c r="AU280" s="99">
        <v>0</v>
      </c>
      <c r="AV280" s="99">
        <v>0.06</v>
      </c>
      <c r="AW280" s="87"/>
      <c r="AX280" s="99">
        <f t="shared" si="52"/>
        <v>5.587935669737476E-11</v>
      </c>
      <c r="AY280" s="99">
        <f t="shared" si="53"/>
        <v>0</v>
      </c>
      <c r="AZ280" s="99">
        <f t="shared" si="54"/>
        <v>5.587935669737476E-11</v>
      </c>
      <c r="BA280" s="99">
        <f t="shared" si="55"/>
        <v>0</v>
      </c>
      <c r="BB280" s="99">
        <f t="shared" si="56"/>
        <v>0</v>
      </c>
      <c r="BC280" s="99">
        <f t="shared" si="57"/>
        <v>0</v>
      </c>
      <c r="BD280" s="99">
        <f t="shared" si="58"/>
        <v>5.587935669737476E-11</v>
      </c>
      <c r="BE280" s="99"/>
      <c r="BF280" s="100"/>
      <c r="BG280" s="100"/>
      <c r="BH280" s="100"/>
      <c r="BI280" s="100"/>
      <c r="BJ280" s="100"/>
      <c r="BK280" s="100"/>
      <c r="BL280" s="101"/>
    </row>
    <row r="281" spans="2:64" s="95" customFormat="1" x14ac:dyDescent="0.5">
      <c r="B281" s="103">
        <v>2013</v>
      </c>
      <c r="C281" s="104">
        <v>8308</v>
      </c>
      <c r="D281" s="103">
        <v>12</v>
      </c>
      <c r="E281" s="103">
        <v>5000</v>
      </c>
      <c r="F281" s="103">
        <v>5100</v>
      </c>
      <c r="G281" s="103"/>
      <c r="H281" s="103"/>
      <c r="I281" s="105" t="s">
        <v>84</v>
      </c>
      <c r="J281" s="106">
        <v>1028429.3</v>
      </c>
      <c r="K281" s="106">
        <v>0</v>
      </c>
      <c r="L281" s="106">
        <f t="shared" si="49"/>
        <v>1028429.3</v>
      </c>
      <c r="M281" s="106">
        <v>0</v>
      </c>
      <c r="N281" s="106">
        <v>0</v>
      </c>
      <c r="O281" s="106">
        <f t="shared" si="48"/>
        <v>0</v>
      </c>
      <c r="P281" s="106">
        <f t="shared" si="50"/>
        <v>1028429.3</v>
      </c>
      <c r="Q281" s="87"/>
      <c r="R281" s="106">
        <v>1028429.24</v>
      </c>
      <c r="S281" s="106">
        <v>0</v>
      </c>
      <c r="T281" s="106">
        <v>1028429.24</v>
      </c>
      <c r="U281" s="106">
        <v>0</v>
      </c>
      <c r="V281" s="106">
        <v>0</v>
      </c>
      <c r="W281" s="106">
        <v>0</v>
      </c>
      <c r="X281" s="106">
        <v>1028429.24</v>
      </c>
      <c r="Y281" s="87"/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87"/>
      <c r="AH281" s="106">
        <v>0</v>
      </c>
      <c r="AI281" s="106">
        <v>0</v>
      </c>
      <c r="AJ281" s="106">
        <v>0</v>
      </c>
      <c r="AK281" s="106">
        <v>0</v>
      </c>
      <c r="AL281" s="106">
        <v>0</v>
      </c>
      <c r="AM281" s="106">
        <v>0</v>
      </c>
      <c r="AN281" s="106">
        <v>0</v>
      </c>
      <c r="AO281" s="87"/>
      <c r="AP281" s="106">
        <v>0.06</v>
      </c>
      <c r="AQ281" s="106">
        <v>0</v>
      </c>
      <c r="AR281" s="106">
        <v>0.06</v>
      </c>
      <c r="AS281" s="106">
        <v>0</v>
      </c>
      <c r="AT281" s="106">
        <v>0</v>
      </c>
      <c r="AU281" s="106">
        <v>0</v>
      </c>
      <c r="AV281" s="106">
        <v>0.06</v>
      </c>
      <c r="AW281" s="87"/>
      <c r="AX281" s="106">
        <f t="shared" si="52"/>
        <v>5.587935669737476E-11</v>
      </c>
      <c r="AY281" s="106">
        <f t="shared" si="53"/>
        <v>0</v>
      </c>
      <c r="AZ281" s="106">
        <f t="shared" si="54"/>
        <v>5.587935669737476E-11</v>
      </c>
      <c r="BA281" s="106">
        <f t="shared" si="55"/>
        <v>0</v>
      </c>
      <c r="BB281" s="106">
        <f t="shared" si="56"/>
        <v>0</v>
      </c>
      <c r="BC281" s="106">
        <f t="shared" si="57"/>
        <v>0</v>
      </c>
      <c r="BD281" s="106">
        <f t="shared" si="58"/>
        <v>5.587935669737476E-11</v>
      </c>
      <c r="BE281" s="106"/>
      <c r="BF281" s="107"/>
      <c r="BG281" s="107"/>
      <c r="BH281" s="107"/>
      <c r="BI281" s="107"/>
      <c r="BJ281" s="107"/>
      <c r="BK281" s="107"/>
      <c r="BL281" s="108"/>
    </row>
    <row r="282" spans="2:64" s="116" customFormat="1" x14ac:dyDescent="0.5">
      <c r="B282" s="110">
        <v>2013</v>
      </c>
      <c r="C282" s="111">
        <v>8308</v>
      </c>
      <c r="D282" s="110">
        <v>12</v>
      </c>
      <c r="E282" s="110">
        <v>5000</v>
      </c>
      <c r="F282" s="110">
        <v>5100</v>
      </c>
      <c r="G282" s="110">
        <v>511</v>
      </c>
      <c r="H282" s="110"/>
      <c r="I282" s="112" t="s">
        <v>85</v>
      </c>
      <c r="J282" s="113">
        <v>225000</v>
      </c>
      <c r="K282" s="113">
        <v>0</v>
      </c>
      <c r="L282" s="113">
        <f t="shared" si="49"/>
        <v>225000</v>
      </c>
      <c r="M282" s="113">
        <v>0</v>
      </c>
      <c r="N282" s="113">
        <v>0</v>
      </c>
      <c r="O282" s="113">
        <f t="shared" si="48"/>
        <v>0</v>
      </c>
      <c r="P282" s="113">
        <f t="shared" si="50"/>
        <v>225000</v>
      </c>
      <c r="Q282" s="87"/>
      <c r="R282" s="113">
        <v>225000</v>
      </c>
      <c r="S282" s="113">
        <v>0</v>
      </c>
      <c r="T282" s="113">
        <v>225000</v>
      </c>
      <c r="U282" s="113">
        <v>0</v>
      </c>
      <c r="V282" s="113">
        <v>0</v>
      </c>
      <c r="W282" s="113">
        <v>0</v>
      </c>
      <c r="X282" s="113">
        <v>225000</v>
      </c>
      <c r="Y282" s="87"/>
      <c r="Z282" s="113">
        <v>0</v>
      </c>
      <c r="AA282" s="113">
        <v>0</v>
      </c>
      <c r="AB282" s="113">
        <v>0</v>
      </c>
      <c r="AC282" s="113">
        <v>0</v>
      </c>
      <c r="AD282" s="113">
        <v>0</v>
      </c>
      <c r="AE282" s="113">
        <v>0</v>
      </c>
      <c r="AF282" s="113">
        <v>0</v>
      </c>
      <c r="AG282" s="87"/>
      <c r="AH282" s="113">
        <v>0</v>
      </c>
      <c r="AI282" s="113">
        <v>0</v>
      </c>
      <c r="AJ282" s="113">
        <v>0</v>
      </c>
      <c r="AK282" s="113">
        <v>0</v>
      </c>
      <c r="AL282" s="113">
        <v>0</v>
      </c>
      <c r="AM282" s="113">
        <v>0</v>
      </c>
      <c r="AN282" s="113">
        <v>0</v>
      </c>
      <c r="AO282" s="87"/>
      <c r="AP282" s="113">
        <v>0</v>
      </c>
      <c r="AQ282" s="113">
        <v>0</v>
      </c>
      <c r="AR282" s="113">
        <v>0</v>
      </c>
      <c r="AS282" s="113">
        <v>0</v>
      </c>
      <c r="AT282" s="113">
        <v>0</v>
      </c>
      <c r="AU282" s="113">
        <v>0</v>
      </c>
      <c r="AV282" s="113">
        <v>0</v>
      </c>
      <c r="AW282" s="87"/>
      <c r="AX282" s="113">
        <f t="shared" si="52"/>
        <v>0</v>
      </c>
      <c r="AY282" s="113">
        <f t="shared" si="53"/>
        <v>0</v>
      </c>
      <c r="AZ282" s="113">
        <f t="shared" si="54"/>
        <v>0</v>
      </c>
      <c r="BA282" s="113">
        <f t="shared" si="55"/>
        <v>0</v>
      </c>
      <c r="BB282" s="113">
        <f t="shared" si="56"/>
        <v>0</v>
      </c>
      <c r="BC282" s="113">
        <f t="shared" si="57"/>
        <v>0</v>
      </c>
      <c r="BD282" s="113">
        <f t="shared" si="58"/>
        <v>0</v>
      </c>
      <c r="BE282" s="113"/>
      <c r="BF282" s="114"/>
      <c r="BG282" s="114"/>
      <c r="BH282" s="114"/>
      <c r="BI282" s="114"/>
      <c r="BJ282" s="114"/>
      <c r="BK282" s="114"/>
      <c r="BL282" s="115"/>
    </row>
    <row r="283" spans="2:64" s="95" customFormat="1" x14ac:dyDescent="0.5">
      <c r="B283" s="117">
        <v>2013</v>
      </c>
      <c r="C283" s="118">
        <v>8308</v>
      </c>
      <c r="D283" s="117">
        <v>12</v>
      </c>
      <c r="E283" s="117">
        <v>5000</v>
      </c>
      <c r="F283" s="117">
        <v>5100</v>
      </c>
      <c r="G283" s="117">
        <v>511</v>
      </c>
      <c r="H283" s="117">
        <v>51101</v>
      </c>
      <c r="I283" s="119" t="s">
        <v>86</v>
      </c>
      <c r="J283" s="87">
        <v>225000</v>
      </c>
      <c r="K283" s="87">
        <v>0</v>
      </c>
      <c r="L283" s="87">
        <f t="shared" si="49"/>
        <v>225000</v>
      </c>
      <c r="M283" s="87">
        <v>0</v>
      </c>
      <c r="N283" s="87">
        <v>0</v>
      </c>
      <c r="O283" s="87">
        <f t="shared" si="48"/>
        <v>0</v>
      </c>
      <c r="P283" s="87">
        <f t="shared" si="50"/>
        <v>225000</v>
      </c>
      <c r="Q283" s="87"/>
      <c r="R283" s="87">
        <v>225000</v>
      </c>
      <c r="S283" s="87">
        <v>0</v>
      </c>
      <c r="T283" s="87">
        <v>225000</v>
      </c>
      <c r="U283" s="87">
        <v>0</v>
      </c>
      <c r="V283" s="87">
        <v>0</v>
      </c>
      <c r="W283" s="87">
        <v>0</v>
      </c>
      <c r="X283" s="87">
        <v>225000</v>
      </c>
      <c r="Y283" s="87"/>
      <c r="Z283" s="87">
        <v>0</v>
      </c>
      <c r="AA283" s="87">
        <v>0</v>
      </c>
      <c r="AB283" s="87">
        <v>0</v>
      </c>
      <c r="AC283" s="87">
        <v>0</v>
      </c>
      <c r="AD283" s="87">
        <v>0</v>
      </c>
      <c r="AE283" s="87">
        <v>0</v>
      </c>
      <c r="AF283" s="87">
        <v>0</v>
      </c>
      <c r="AG283" s="87"/>
      <c r="AH283" s="87">
        <v>0</v>
      </c>
      <c r="AI283" s="87">
        <v>0</v>
      </c>
      <c r="AJ283" s="87">
        <v>0</v>
      </c>
      <c r="AK283" s="87">
        <v>0</v>
      </c>
      <c r="AL283" s="87">
        <v>0</v>
      </c>
      <c r="AM283" s="87">
        <v>0</v>
      </c>
      <c r="AN283" s="87">
        <v>0</v>
      </c>
      <c r="AO283" s="87"/>
      <c r="AP283" s="87">
        <v>0</v>
      </c>
      <c r="AQ283" s="87">
        <v>0</v>
      </c>
      <c r="AR283" s="87">
        <v>0</v>
      </c>
      <c r="AS283" s="87">
        <v>0</v>
      </c>
      <c r="AT283" s="87">
        <v>0</v>
      </c>
      <c r="AU283" s="87">
        <v>0</v>
      </c>
      <c r="AV283" s="87">
        <v>0</v>
      </c>
      <c r="AW283" s="87"/>
      <c r="AX283" s="120">
        <f t="shared" si="52"/>
        <v>0</v>
      </c>
      <c r="AY283" s="120">
        <f t="shared" si="53"/>
        <v>0</v>
      </c>
      <c r="AZ283" s="120">
        <f t="shared" si="54"/>
        <v>0</v>
      </c>
      <c r="BA283" s="120">
        <f t="shared" si="55"/>
        <v>0</v>
      </c>
      <c r="BB283" s="120">
        <f t="shared" si="56"/>
        <v>0</v>
      </c>
      <c r="BC283" s="120">
        <f t="shared" si="57"/>
        <v>0</v>
      </c>
      <c r="BD283" s="120">
        <f t="shared" si="58"/>
        <v>0</v>
      </c>
      <c r="BE283" s="120" t="s">
        <v>72</v>
      </c>
      <c r="BF283" s="87">
        <v>50</v>
      </c>
      <c r="BG283" s="87">
        <v>0</v>
      </c>
      <c r="BH283" s="87">
        <v>50</v>
      </c>
      <c r="BI283" s="87">
        <v>0</v>
      </c>
      <c r="BJ283" s="128">
        <v>0</v>
      </c>
      <c r="BK283" s="128">
        <v>0</v>
      </c>
      <c r="BL283" s="127">
        <v>12.511010000000001</v>
      </c>
    </row>
    <row r="284" spans="2:64" s="102" customFormat="1" x14ac:dyDescent="0.5">
      <c r="B284" s="110">
        <v>2013</v>
      </c>
      <c r="C284" s="111">
        <v>8308</v>
      </c>
      <c r="D284" s="110">
        <v>12</v>
      </c>
      <c r="E284" s="110">
        <v>5000</v>
      </c>
      <c r="F284" s="110">
        <v>5100</v>
      </c>
      <c r="G284" s="110">
        <v>515</v>
      </c>
      <c r="H284" s="110"/>
      <c r="I284" s="112" t="s">
        <v>87</v>
      </c>
      <c r="J284" s="113">
        <v>803429.3</v>
      </c>
      <c r="K284" s="113">
        <v>0</v>
      </c>
      <c r="L284" s="113">
        <f t="shared" si="49"/>
        <v>803429.3</v>
      </c>
      <c r="M284" s="113">
        <v>0</v>
      </c>
      <c r="N284" s="113">
        <v>0</v>
      </c>
      <c r="O284" s="113">
        <f t="shared" si="48"/>
        <v>0</v>
      </c>
      <c r="P284" s="113">
        <f t="shared" si="50"/>
        <v>803429.3</v>
      </c>
      <c r="Q284" s="87"/>
      <c r="R284" s="113">
        <v>803429.24</v>
      </c>
      <c r="S284" s="113">
        <v>0</v>
      </c>
      <c r="T284" s="113">
        <v>803429.24</v>
      </c>
      <c r="U284" s="113">
        <v>0</v>
      </c>
      <c r="V284" s="113">
        <v>0</v>
      </c>
      <c r="W284" s="113">
        <v>0</v>
      </c>
      <c r="X284" s="113">
        <v>803429.24</v>
      </c>
      <c r="Y284" s="87"/>
      <c r="Z284" s="113">
        <v>0</v>
      </c>
      <c r="AA284" s="113">
        <v>0</v>
      </c>
      <c r="AB284" s="113">
        <v>0</v>
      </c>
      <c r="AC284" s="113">
        <v>0</v>
      </c>
      <c r="AD284" s="113">
        <v>0</v>
      </c>
      <c r="AE284" s="113">
        <v>0</v>
      </c>
      <c r="AF284" s="113">
        <v>0</v>
      </c>
      <c r="AG284" s="87"/>
      <c r="AH284" s="113">
        <v>0</v>
      </c>
      <c r="AI284" s="113">
        <v>0</v>
      </c>
      <c r="AJ284" s="113">
        <v>0</v>
      </c>
      <c r="AK284" s="113">
        <v>0</v>
      </c>
      <c r="AL284" s="113">
        <v>0</v>
      </c>
      <c r="AM284" s="113">
        <v>0</v>
      </c>
      <c r="AN284" s="113">
        <v>0</v>
      </c>
      <c r="AO284" s="87"/>
      <c r="AP284" s="113">
        <v>0.06</v>
      </c>
      <c r="AQ284" s="113">
        <v>0</v>
      </c>
      <c r="AR284" s="113">
        <v>0.06</v>
      </c>
      <c r="AS284" s="113">
        <v>0</v>
      </c>
      <c r="AT284" s="113">
        <v>0</v>
      </c>
      <c r="AU284" s="113">
        <v>0</v>
      </c>
      <c r="AV284" s="113">
        <v>0.06</v>
      </c>
      <c r="AW284" s="87"/>
      <c r="AX284" s="113">
        <f t="shared" si="52"/>
        <v>5.587935669737476E-11</v>
      </c>
      <c r="AY284" s="113">
        <f t="shared" si="53"/>
        <v>0</v>
      </c>
      <c r="AZ284" s="113">
        <f t="shared" si="54"/>
        <v>5.587935669737476E-11</v>
      </c>
      <c r="BA284" s="113">
        <f t="shared" si="55"/>
        <v>0</v>
      </c>
      <c r="BB284" s="113">
        <f t="shared" si="56"/>
        <v>0</v>
      </c>
      <c r="BC284" s="113">
        <f t="shared" si="57"/>
        <v>0</v>
      </c>
      <c r="BD284" s="113">
        <f t="shared" si="58"/>
        <v>5.587935669737476E-11</v>
      </c>
      <c r="BE284" s="113"/>
      <c r="BF284" s="114"/>
      <c r="BG284" s="114"/>
      <c r="BH284" s="114"/>
      <c r="BI284" s="114"/>
      <c r="BJ284" s="114"/>
      <c r="BK284" s="114"/>
      <c r="BL284" s="115"/>
    </row>
    <row r="285" spans="2:64" s="109" customFormat="1" x14ac:dyDescent="0.5">
      <c r="B285" s="117">
        <v>2013</v>
      </c>
      <c r="C285" s="118">
        <v>8308</v>
      </c>
      <c r="D285" s="117">
        <v>12</v>
      </c>
      <c r="E285" s="117">
        <v>5000</v>
      </c>
      <c r="F285" s="117">
        <v>5100</v>
      </c>
      <c r="G285" s="117">
        <v>515</v>
      </c>
      <c r="H285" s="117">
        <v>51501</v>
      </c>
      <c r="I285" s="119" t="s">
        <v>88</v>
      </c>
      <c r="J285" s="87">
        <v>803429.3</v>
      </c>
      <c r="K285" s="87">
        <v>0</v>
      </c>
      <c r="L285" s="87">
        <f t="shared" si="49"/>
        <v>803429.3</v>
      </c>
      <c r="M285" s="87">
        <v>0</v>
      </c>
      <c r="N285" s="87">
        <v>0</v>
      </c>
      <c r="O285" s="87">
        <f t="shared" si="48"/>
        <v>0</v>
      </c>
      <c r="P285" s="87">
        <f t="shared" si="50"/>
        <v>803429.3</v>
      </c>
      <c r="Q285" s="87"/>
      <c r="R285" s="87">
        <v>803429.24</v>
      </c>
      <c r="S285" s="87">
        <v>0</v>
      </c>
      <c r="T285" s="87">
        <v>803429.24</v>
      </c>
      <c r="U285" s="87">
        <v>0</v>
      </c>
      <c r="V285" s="87">
        <v>0</v>
      </c>
      <c r="W285" s="87">
        <v>0</v>
      </c>
      <c r="X285" s="87">
        <v>803429.24</v>
      </c>
      <c r="Y285" s="87"/>
      <c r="Z285" s="87">
        <v>0</v>
      </c>
      <c r="AA285" s="87">
        <v>0</v>
      </c>
      <c r="AB285" s="87">
        <v>0</v>
      </c>
      <c r="AC285" s="87">
        <v>0</v>
      </c>
      <c r="AD285" s="87">
        <v>0</v>
      </c>
      <c r="AE285" s="87">
        <v>0</v>
      </c>
      <c r="AF285" s="87">
        <v>0</v>
      </c>
      <c r="AG285" s="87"/>
      <c r="AH285" s="87">
        <v>0</v>
      </c>
      <c r="AI285" s="87">
        <v>0</v>
      </c>
      <c r="AJ285" s="87">
        <v>0</v>
      </c>
      <c r="AK285" s="87">
        <v>0</v>
      </c>
      <c r="AL285" s="87">
        <v>0</v>
      </c>
      <c r="AM285" s="87">
        <v>0</v>
      </c>
      <c r="AN285" s="87">
        <v>0</v>
      </c>
      <c r="AO285" s="87"/>
      <c r="AP285" s="87">
        <v>0.06</v>
      </c>
      <c r="AQ285" s="87">
        <v>0</v>
      </c>
      <c r="AR285" s="87">
        <v>0.06</v>
      </c>
      <c r="AS285" s="87">
        <v>0</v>
      </c>
      <c r="AT285" s="87">
        <v>0</v>
      </c>
      <c r="AU285" s="87">
        <v>0</v>
      </c>
      <c r="AV285" s="87">
        <v>0.06</v>
      </c>
      <c r="AW285" s="87"/>
      <c r="AX285" s="120">
        <f t="shared" si="52"/>
        <v>5.587935669737476E-11</v>
      </c>
      <c r="AY285" s="120">
        <f t="shared" si="53"/>
        <v>0</v>
      </c>
      <c r="AZ285" s="120">
        <f t="shared" si="54"/>
        <v>5.587935669737476E-11</v>
      </c>
      <c r="BA285" s="120">
        <f t="shared" si="55"/>
        <v>0</v>
      </c>
      <c r="BB285" s="120">
        <f t="shared" si="56"/>
        <v>0</v>
      </c>
      <c r="BC285" s="120">
        <f t="shared" si="57"/>
        <v>0</v>
      </c>
      <c r="BD285" s="120">
        <f t="shared" si="58"/>
        <v>5.587935669737476E-11</v>
      </c>
      <c r="BE285" s="120" t="s">
        <v>72</v>
      </c>
      <c r="BF285" s="87">
        <v>130</v>
      </c>
      <c r="BG285" s="87">
        <v>0</v>
      </c>
      <c r="BH285" s="87">
        <v>130</v>
      </c>
      <c r="BI285" s="87">
        <v>0</v>
      </c>
      <c r="BJ285" s="128">
        <v>0</v>
      </c>
      <c r="BK285" s="128">
        <v>0</v>
      </c>
      <c r="BL285" s="127">
        <v>12.51501</v>
      </c>
    </row>
    <row r="286" spans="2:64" s="95" customFormat="1" x14ac:dyDescent="0.5">
      <c r="B286" s="103">
        <v>2013</v>
      </c>
      <c r="C286" s="104">
        <v>8308</v>
      </c>
      <c r="D286" s="103">
        <v>12</v>
      </c>
      <c r="E286" s="103">
        <v>5000</v>
      </c>
      <c r="F286" s="103">
        <v>5200</v>
      </c>
      <c r="G286" s="103"/>
      <c r="H286" s="103"/>
      <c r="I286" s="105" t="s">
        <v>147</v>
      </c>
      <c r="J286" s="106">
        <v>26694.010000000002</v>
      </c>
      <c r="K286" s="106">
        <v>0</v>
      </c>
      <c r="L286" s="106">
        <f t="shared" si="49"/>
        <v>26694.010000000002</v>
      </c>
      <c r="M286" s="106">
        <v>0</v>
      </c>
      <c r="N286" s="106">
        <v>0</v>
      </c>
      <c r="O286" s="106">
        <f t="shared" si="48"/>
        <v>0</v>
      </c>
      <c r="P286" s="106">
        <f t="shared" si="50"/>
        <v>26694.010000000002</v>
      </c>
      <c r="Q286" s="87"/>
      <c r="R286" s="106">
        <v>26694.010000000002</v>
      </c>
      <c r="S286" s="106">
        <v>0</v>
      </c>
      <c r="T286" s="106">
        <v>26694.010000000002</v>
      </c>
      <c r="U286" s="106">
        <v>0</v>
      </c>
      <c r="V286" s="106">
        <v>0</v>
      </c>
      <c r="W286" s="106">
        <v>0</v>
      </c>
      <c r="X286" s="106">
        <v>26694.010000000002</v>
      </c>
      <c r="Y286" s="87"/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87"/>
      <c r="AH286" s="106">
        <v>0</v>
      </c>
      <c r="AI286" s="106">
        <v>0</v>
      </c>
      <c r="AJ286" s="106">
        <v>0</v>
      </c>
      <c r="AK286" s="106">
        <v>0</v>
      </c>
      <c r="AL286" s="106">
        <v>0</v>
      </c>
      <c r="AM286" s="106">
        <v>0</v>
      </c>
      <c r="AN286" s="106">
        <v>0</v>
      </c>
      <c r="AO286" s="87"/>
      <c r="AP286" s="106">
        <v>0</v>
      </c>
      <c r="AQ286" s="106">
        <v>0</v>
      </c>
      <c r="AR286" s="106">
        <v>0</v>
      </c>
      <c r="AS286" s="106">
        <v>0</v>
      </c>
      <c r="AT286" s="106">
        <v>0</v>
      </c>
      <c r="AU286" s="106">
        <v>0</v>
      </c>
      <c r="AV286" s="106">
        <v>0</v>
      </c>
      <c r="AW286" s="87"/>
      <c r="AX286" s="106">
        <f t="shared" si="52"/>
        <v>0</v>
      </c>
      <c r="AY286" s="106">
        <f t="shared" si="53"/>
        <v>0</v>
      </c>
      <c r="AZ286" s="106">
        <f t="shared" si="54"/>
        <v>0</v>
      </c>
      <c r="BA286" s="106">
        <f t="shared" si="55"/>
        <v>0</v>
      </c>
      <c r="BB286" s="106">
        <f t="shared" si="56"/>
        <v>0</v>
      </c>
      <c r="BC286" s="106">
        <f t="shared" si="57"/>
        <v>0</v>
      </c>
      <c r="BD286" s="106">
        <f t="shared" si="58"/>
        <v>0</v>
      </c>
      <c r="BE286" s="106"/>
      <c r="BF286" s="107"/>
      <c r="BG286" s="107"/>
      <c r="BH286" s="107"/>
      <c r="BI286" s="107"/>
      <c r="BJ286" s="107"/>
      <c r="BK286" s="107"/>
      <c r="BL286" s="108"/>
    </row>
    <row r="287" spans="2:64" s="95" customFormat="1" x14ac:dyDescent="0.5">
      <c r="B287" s="110">
        <v>2013</v>
      </c>
      <c r="C287" s="111">
        <v>8308</v>
      </c>
      <c r="D287" s="110">
        <v>12</v>
      </c>
      <c r="E287" s="110">
        <v>5000</v>
      </c>
      <c r="F287" s="110">
        <v>5200</v>
      </c>
      <c r="G287" s="110">
        <v>521</v>
      </c>
      <c r="H287" s="110"/>
      <c r="I287" s="112" t="s">
        <v>156</v>
      </c>
      <c r="J287" s="113">
        <v>6694.01</v>
      </c>
      <c r="K287" s="113">
        <v>0</v>
      </c>
      <c r="L287" s="113">
        <f t="shared" si="49"/>
        <v>6694.01</v>
      </c>
      <c r="M287" s="113">
        <v>0</v>
      </c>
      <c r="N287" s="113">
        <v>0</v>
      </c>
      <c r="O287" s="113">
        <f t="shared" si="48"/>
        <v>0</v>
      </c>
      <c r="P287" s="113">
        <f t="shared" si="50"/>
        <v>6694.01</v>
      </c>
      <c r="Q287" s="87"/>
      <c r="R287" s="113">
        <v>6694.01</v>
      </c>
      <c r="S287" s="113">
        <v>0</v>
      </c>
      <c r="T287" s="113">
        <v>6694.01</v>
      </c>
      <c r="U287" s="113">
        <v>0</v>
      </c>
      <c r="V287" s="113">
        <v>0</v>
      </c>
      <c r="W287" s="113">
        <v>0</v>
      </c>
      <c r="X287" s="113">
        <v>6694.01</v>
      </c>
      <c r="Y287" s="87"/>
      <c r="Z287" s="113">
        <v>0</v>
      </c>
      <c r="AA287" s="113">
        <v>0</v>
      </c>
      <c r="AB287" s="113">
        <v>0</v>
      </c>
      <c r="AC287" s="113">
        <v>0</v>
      </c>
      <c r="AD287" s="113">
        <v>0</v>
      </c>
      <c r="AE287" s="113">
        <v>0</v>
      </c>
      <c r="AF287" s="113">
        <v>0</v>
      </c>
      <c r="AG287" s="87"/>
      <c r="AH287" s="113">
        <v>0</v>
      </c>
      <c r="AI287" s="113">
        <v>0</v>
      </c>
      <c r="AJ287" s="113">
        <v>0</v>
      </c>
      <c r="AK287" s="113">
        <v>0</v>
      </c>
      <c r="AL287" s="113">
        <v>0</v>
      </c>
      <c r="AM287" s="113">
        <v>0</v>
      </c>
      <c r="AN287" s="113">
        <v>0</v>
      </c>
      <c r="AO287" s="87"/>
      <c r="AP287" s="113">
        <v>0</v>
      </c>
      <c r="AQ287" s="113">
        <v>0</v>
      </c>
      <c r="AR287" s="113">
        <v>0</v>
      </c>
      <c r="AS287" s="113">
        <v>0</v>
      </c>
      <c r="AT287" s="113">
        <v>0</v>
      </c>
      <c r="AU287" s="113">
        <v>0</v>
      </c>
      <c r="AV287" s="113">
        <v>0</v>
      </c>
      <c r="AW287" s="87"/>
      <c r="AX287" s="113">
        <f t="shared" si="52"/>
        <v>0</v>
      </c>
      <c r="AY287" s="113">
        <f t="shared" si="53"/>
        <v>0</v>
      </c>
      <c r="AZ287" s="113">
        <f t="shared" si="54"/>
        <v>0</v>
      </c>
      <c r="BA287" s="113">
        <f t="shared" si="55"/>
        <v>0</v>
      </c>
      <c r="BB287" s="113">
        <f t="shared" si="56"/>
        <v>0</v>
      </c>
      <c r="BC287" s="113">
        <f t="shared" si="57"/>
        <v>0</v>
      </c>
      <c r="BD287" s="113">
        <f t="shared" si="58"/>
        <v>0</v>
      </c>
      <c r="BE287" s="113"/>
      <c r="BF287" s="114"/>
      <c r="BG287" s="114"/>
      <c r="BH287" s="114"/>
      <c r="BI287" s="114"/>
      <c r="BJ287" s="114"/>
      <c r="BK287" s="114"/>
      <c r="BL287" s="115"/>
    </row>
    <row r="288" spans="2:64" s="116" customFormat="1" x14ac:dyDescent="0.5">
      <c r="B288" s="117">
        <v>2013</v>
      </c>
      <c r="C288" s="118">
        <v>8308</v>
      </c>
      <c r="D288" s="117">
        <v>12</v>
      </c>
      <c r="E288" s="117">
        <v>5000</v>
      </c>
      <c r="F288" s="117">
        <v>5200</v>
      </c>
      <c r="G288" s="117">
        <v>521</v>
      </c>
      <c r="H288" s="117">
        <v>52101</v>
      </c>
      <c r="I288" s="119" t="s">
        <v>156</v>
      </c>
      <c r="J288" s="87">
        <v>6694.01</v>
      </c>
      <c r="K288" s="87">
        <v>0</v>
      </c>
      <c r="L288" s="87">
        <f t="shared" si="49"/>
        <v>6694.01</v>
      </c>
      <c r="M288" s="87">
        <v>0</v>
      </c>
      <c r="N288" s="87">
        <v>0</v>
      </c>
      <c r="O288" s="87">
        <f t="shared" si="48"/>
        <v>0</v>
      </c>
      <c r="P288" s="87">
        <f t="shared" si="50"/>
        <v>6694.01</v>
      </c>
      <c r="Q288" s="87"/>
      <c r="R288" s="87">
        <v>6694.01</v>
      </c>
      <c r="S288" s="87">
        <v>0</v>
      </c>
      <c r="T288" s="87">
        <v>6694.01</v>
      </c>
      <c r="U288" s="87">
        <v>0</v>
      </c>
      <c r="V288" s="87">
        <v>0</v>
      </c>
      <c r="W288" s="87">
        <v>0</v>
      </c>
      <c r="X288" s="87">
        <v>6694.01</v>
      </c>
      <c r="Y288" s="87"/>
      <c r="Z288" s="87">
        <v>0</v>
      </c>
      <c r="AA288" s="87">
        <v>0</v>
      </c>
      <c r="AB288" s="87">
        <v>0</v>
      </c>
      <c r="AC288" s="87">
        <v>0</v>
      </c>
      <c r="AD288" s="87">
        <v>0</v>
      </c>
      <c r="AE288" s="87">
        <v>0</v>
      </c>
      <c r="AF288" s="87">
        <v>0</v>
      </c>
      <c r="AG288" s="87"/>
      <c r="AH288" s="87">
        <v>0</v>
      </c>
      <c r="AI288" s="87">
        <v>0</v>
      </c>
      <c r="AJ288" s="87">
        <v>0</v>
      </c>
      <c r="AK288" s="87">
        <v>0</v>
      </c>
      <c r="AL288" s="87">
        <v>0</v>
      </c>
      <c r="AM288" s="87">
        <v>0</v>
      </c>
      <c r="AN288" s="87">
        <v>0</v>
      </c>
      <c r="AO288" s="87"/>
      <c r="AP288" s="87">
        <v>0</v>
      </c>
      <c r="AQ288" s="87">
        <v>0</v>
      </c>
      <c r="AR288" s="87">
        <v>0</v>
      </c>
      <c r="AS288" s="87">
        <v>0</v>
      </c>
      <c r="AT288" s="87">
        <v>0</v>
      </c>
      <c r="AU288" s="87">
        <v>0</v>
      </c>
      <c r="AV288" s="87">
        <v>0</v>
      </c>
      <c r="AW288" s="87"/>
      <c r="AX288" s="120">
        <f t="shared" si="52"/>
        <v>0</v>
      </c>
      <c r="AY288" s="120">
        <f t="shared" si="53"/>
        <v>0</v>
      </c>
      <c r="AZ288" s="120">
        <f t="shared" si="54"/>
        <v>0</v>
      </c>
      <c r="BA288" s="120">
        <f t="shared" si="55"/>
        <v>0</v>
      </c>
      <c r="BB288" s="120">
        <f t="shared" si="56"/>
        <v>0</v>
      </c>
      <c r="BC288" s="120">
        <f t="shared" si="57"/>
        <v>0</v>
      </c>
      <c r="BD288" s="120">
        <f t="shared" si="58"/>
        <v>0</v>
      </c>
      <c r="BE288" s="120" t="s">
        <v>157</v>
      </c>
      <c r="BF288" s="87">
        <v>1</v>
      </c>
      <c r="BG288" s="87">
        <v>0</v>
      </c>
      <c r="BH288" s="87">
        <v>1</v>
      </c>
      <c r="BI288" s="87">
        <v>0</v>
      </c>
      <c r="BJ288" s="128">
        <v>0</v>
      </c>
      <c r="BK288" s="128">
        <v>0</v>
      </c>
      <c r="BL288" s="127">
        <v>12.52101</v>
      </c>
    </row>
    <row r="289" spans="2:64" s="95" customFormat="1" x14ac:dyDescent="0.5">
      <c r="B289" s="110">
        <v>2013</v>
      </c>
      <c r="C289" s="111">
        <v>8308</v>
      </c>
      <c r="D289" s="110">
        <v>12</v>
      </c>
      <c r="E289" s="110">
        <v>5000</v>
      </c>
      <c r="F289" s="110">
        <v>5200</v>
      </c>
      <c r="G289" s="110">
        <v>523</v>
      </c>
      <c r="H289" s="110"/>
      <c r="I289" s="112" t="s">
        <v>148</v>
      </c>
      <c r="J289" s="113">
        <v>20000</v>
      </c>
      <c r="K289" s="113">
        <v>0</v>
      </c>
      <c r="L289" s="113">
        <f t="shared" si="49"/>
        <v>20000</v>
      </c>
      <c r="M289" s="113">
        <v>0</v>
      </c>
      <c r="N289" s="113">
        <v>0</v>
      </c>
      <c r="O289" s="113">
        <f t="shared" si="48"/>
        <v>0</v>
      </c>
      <c r="P289" s="113">
        <f t="shared" si="50"/>
        <v>20000</v>
      </c>
      <c r="Q289" s="87"/>
      <c r="R289" s="113">
        <v>20000</v>
      </c>
      <c r="S289" s="113">
        <v>0</v>
      </c>
      <c r="T289" s="113">
        <v>20000</v>
      </c>
      <c r="U289" s="113">
        <v>0</v>
      </c>
      <c r="V289" s="113">
        <v>0</v>
      </c>
      <c r="W289" s="113">
        <v>0</v>
      </c>
      <c r="X289" s="113">
        <v>20000</v>
      </c>
      <c r="Y289" s="87"/>
      <c r="Z289" s="113">
        <v>0</v>
      </c>
      <c r="AA289" s="113">
        <v>0</v>
      </c>
      <c r="AB289" s="113">
        <v>0</v>
      </c>
      <c r="AC289" s="113">
        <v>0</v>
      </c>
      <c r="AD289" s="113">
        <v>0</v>
      </c>
      <c r="AE289" s="113">
        <v>0</v>
      </c>
      <c r="AF289" s="113">
        <v>0</v>
      </c>
      <c r="AG289" s="87"/>
      <c r="AH289" s="113">
        <v>0</v>
      </c>
      <c r="AI289" s="113">
        <v>0</v>
      </c>
      <c r="AJ289" s="113">
        <v>0</v>
      </c>
      <c r="AK289" s="113">
        <v>0</v>
      </c>
      <c r="AL289" s="113">
        <v>0</v>
      </c>
      <c r="AM289" s="113">
        <v>0</v>
      </c>
      <c r="AN289" s="113">
        <v>0</v>
      </c>
      <c r="AO289" s="87"/>
      <c r="AP289" s="113">
        <v>0</v>
      </c>
      <c r="AQ289" s="113">
        <v>0</v>
      </c>
      <c r="AR289" s="113">
        <v>0</v>
      </c>
      <c r="AS289" s="113">
        <v>0</v>
      </c>
      <c r="AT289" s="113">
        <v>0</v>
      </c>
      <c r="AU289" s="113">
        <v>0</v>
      </c>
      <c r="AV289" s="113">
        <v>0</v>
      </c>
      <c r="AW289" s="87"/>
      <c r="AX289" s="113">
        <f t="shared" si="52"/>
        <v>0</v>
      </c>
      <c r="AY289" s="113">
        <f t="shared" si="53"/>
        <v>0</v>
      </c>
      <c r="AZ289" s="113">
        <f t="shared" si="54"/>
        <v>0</v>
      </c>
      <c r="BA289" s="113">
        <f t="shared" si="55"/>
        <v>0</v>
      </c>
      <c r="BB289" s="113">
        <f t="shared" si="56"/>
        <v>0</v>
      </c>
      <c r="BC289" s="113">
        <f t="shared" si="57"/>
        <v>0</v>
      </c>
      <c r="BD289" s="113">
        <f t="shared" si="58"/>
        <v>0</v>
      </c>
      <c r="BE289" s="113"/>
      <c r="BF289" s="114"/>
      <c r="BG289" s="114"/>
      <c r="BH289" s="114"/>
      <c r="BI289" s="114"/>
      <c r="BJ289" s="114"/>
      <c r="BK289" s="114"/>
      <c r="BL289" s="115"/>
    </row>
    <row r="290" spans="2:64" s="116" customFormat="1" x14ac:dyDescent="0.5">
      <c r="B290" s="117">
        <v>2013</v>
      </c>
      <c r="C290" s="118">
        <v>8308</v>
      </c>
      <c r="D290" s="117">
        <v>12</v>
      </c>
      <c r="E290" s="117">
        <v>5000</v>
      </c>
      <c r="F290" s="117">
        <v>5200</v>
      </c>
      <c r="G290" s="117">
        <v>523</v>
      </c>
      <c r="H290" s="117">
        <v>52301</v>
      </c>
      <c r="I290" s="119" t="s">
        <v>148</v>
      </c>
      <c r="J290" s="87">
        <v>20000</v>
      </c>
      <c r="K290" s="87">
        <v>0</v>
      </c>
      <c r="L290" s="87">
        <f t="shared" si="49"/>
        <v>20000</v>
      </c>
      <c r="M290" s="87">
        <v>0</v>
      </c>
      <c r="N290" s="87">
        <v>0</v>
      </c>
      <c r="O290" s="87">
        <f t="shared" si="48"/>
        <v>0</v>
      </c>
      <c r="P290" s="87">
        <f t="shared" si="50"/>
        <v>20000</v>
      </c>
      <c r="Q290" s="87"/>
      <c r="R290" s="87">
        <v>20000</v>
      </c>
      <c r="S290" s="87">
        <v>0</v>
      </c>
      <c r="T290" s="87">
        <v>20000</v>
      </c>
      <c r="U290" s="87">
        <v>0</v>
      </c>
      <c r="V290" s="87">
        <v>0</v>
      </c>
      <c r="W290" s="87">
        <v>0</v>
      </c>
      <c r="X290" s="87">
        <v>20000</v>
      </c>
      <c r="Y290" s="87"/>
      <c r="Z290" s="87">
        <v>0</v>
      </c>
      <c r="AA290" s="87">
        <v>0</v>
      </c>
      <c r="AB290" s="87">
        <v>0</v>
      </c>
      <c r="AC290" s="87">
        <v>0</v>
      </c>
      <c r="AD290" s="87">
        <v>0</v>
      </c>
      <c r="AE290" s="87">
        <v>0</v>
      </c>
      <c r="AF290" s="87">
        <v>0</v>
      </c>
      <c r="AG290" s="87"/>
      <c r="AH290" s="87">
        <v>0</v>
      </c>
      <c r="AI290" s="87">
        <v>0</v>
      </c>
      <c r="AJ290" s="87">
        <v>0</v>
      </c>
      <c r="AK290" s="87">
        <v>0</v>
      </c>
      <c r="AL290" s="87">
        <v>0</v>
      </c>
      <c r="AM290" s="87">
        <v>0</v>
      </c>
      <c r="AN290" s="87">
        <v>0</v>
      </c>
      <c r="AO290" s="87"/>
      <c r="AP290" s="87">
        <v>0</v>
      </c>
      <c r="AQ290" s="87">
        <v>0</v>
      </c>
      <c r="AR290" s="87">
        <v>0</v>
      </c>
      <c r="AS290" s="87">
        <v>0</v>
      </c>
      <c r="AT290" s="87">
        <v>0</v>
      </c>
      <c r="AU290" s="87">
        <v>0</v>
      </c>
      <c r="AV290" s="87">
        <v>0</v>
      </c>
      <c r="AW290" s="87"/>
      <c r="AX290" s="120">
        <f t="shared" si="52"/>
        <v>0</v>
      </c>
      <c r="AY290" s="120">
        <f t="shared" si="53"/>
        <v>0</v>
      </c>
      <c r="AZ290" s="120">
        <f t="shared" si="54"/>
        <v>0</v>
      </c>
      <c r="BA290" s="120">
        <f t="shared" si="55"/>
        <v>0</v>
      </c>
      <c r="BB290" s="120">
        <f t="shared" si="56"/>
        <v>0</v>
      </c>
      <c r="BC290" s="120">
        <f t="shared" si="57"/>
        <v>0</v>
      </c>
      <c r="BD290" s="120">
        <f t="shared" si="58"/>
        <v>0</v>
      </c>
      <c r="BE290" s="120" t="s">
        <v>72</v>
      </c>
      <c r="BF290" s="87">
        <v>2</v>
      </c>
      <c r="BG290" s="87">
        <v>0</v>
      </c>
      <c r="BH290" s="87">
        <v>2</v>
      </c>
      <c r="BI290" s="87">
        <v>0</v>
      </c>
      <c r="BJ290" s="128">
        <v>0</v>
      </c>
      <c r="BK290" s="128">
        <v>0</v>
      </c>
      <c r="BL290" s="127">
        <v>12.523009999999999</v>
      </c>
    </row>
    <row r="291" spans="2:64" s="95" customFormat="1" x14ac:dyDescent="0.5">
      <c r="B291" s="103">
        <v>2013</v>
      </c>
      <c r="C291" s="104">
        <v>8308</v>
      </c>
      <c r="D291" s="103">
        <v>12</v>
      </c>
      <c r="E291" s="103">
        <v>5000</v>
      </c>
      <c r="F291" s="103">
        <v>5600</v>
      </c>
      <c r="G291" s="103"/>
      <c r="H291" s="103"/>
      <c r="I291" s="105" t="s">
        <v>140</v>
      </c>
      <c r="J291" s="106">
        <v>124500</v>
      </c>
      <c r="K291" s="106">
        <v>0</v>
      </c>
      <c r="L291" s="106">
        <f t="shared" si="49"/>
        <v>124500</v>
      </c>
      <c r="M291" s="106">
        <v>0</v>
      </c>
      <c r="N291" s="106">
        <v>0</v>
      </c>
      <c r="O291" s="106">
        <f t="shared" si="48"/>
        <v>0</v>
      </c>
      <c r="P291" s="106">
        <f t="shared" si="50"/>
        <v>124500</v>
      </c>
      <c r="Q291" s="87"/>
      <c r="R291" s="106">
        <v>124500</v>
      </c>
      <c r="S291" s="106">
        <v>0</v>
      </c>
      <c r="T291" s="106">
        <v>124500</v>
      </c>
      <c r="U291" s="106">
        <v>0</v>
      </c>
      <c r="V291" s="106">
        <v>0</v>
      </c>
      <c r="W291" s="106">
        <v>0</v>
      </c>
      <c r="X291" s="106">
        <v>124500</v>
      </c>
      <c r="Y291" s="87"/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  <c r="AF291" s="106">
        <v>0</v>
      </c>
      <c r="AG291" s="87"/>
      <c r="AH291" s="106">
        <v>0</v>
      </c>
      <c r="AI291" s="106">
        <v>0</v>
      </c>
      <c r="AJ291" s="106">
        <v>0</v>
      </c>
      <c r="AK291" s="106">
        <v>0</v>
      </c>
      <c r="AL291" s="106">
        <v>0</v>
      </c>
      <c r="AM291" s="106">
        <v>0</v>
      </c>
      <c r="AN291" s="106">
        <v>0</v>
      </c>
      <c r="AO291" s="87"/>
      <c r="AP291" s="106">
        <v>0</v>
      </c>
      <c r="AQ291" s="106">
        <v>0</v>
      </c>
      <c r="AR291" s="106">
        <v>0</v>
      </c>
      <c r="AS291" s="106">
        <v>0</v>
      </c>
      <c r="AT291" s="106">
        <v>0</v>
      </c>
      <c r="AU291" s="106">
        <v>0</v>
      </c>
      <c r="AV291" s="106">
        <v>0</v>
      </c>
      <c r="AW291" s="87"/>
      <c r="AX291" s="106">
        <f t="shared" si="52"/>
        <v>0</v>
      </c>
      <c r="AY291" s="106">
        <f t="shared" si="53"/>
        <v>0</v>
      </c>
      <c r="AZ291" s="106">
        <f t="shared" si="54"/>
        <v>0</v>
      </c>
      <c r="BA291" s="106">
        <f t="shared" si="55"/>
        <v>0</v>
      </c>
      <c r="BB291" s="106">
        <f t="shared" si="56"/>
        <v>0</v>
      </c>
      <c r="BC291" s="106">
        <f t="shared" si="57"/>
        <v>0</v>
      </c>
      <c r="BD291" s="106">
        <f t="shared" si="58"/>
        <v>0</v>
      </c>
      <c r="BE291" s="106"/>
      <c r="BF291" s="107"/>
      <c r="BG291" s="107"/>
      <c r="BH291" s="107"/>
      <c r="BI291" s="107"/>
      <c r="BJ291" s="107"/>
      <c r="BK291" s="107"/>
      <c r="BL291" s="108"/>
    </row>
    <row r="292" spans="2:64" s="116" customFormat="1" x14ac:dyDescent="0.5">
      <c r="B292" s="110">
        <v>2013</v>
      </c>
      <c r="C292" s="111">
        <v>8308</v>
      </c>
      <c r="D292" s="110">
        <v>12</v>
      </c>
      <c r="E292" s="110">
        <v>5000</v>
      </c>
      <c r="F292" s="110">
        <v>5600</v>
      </c>
      <c r="G292" s="110">
        <v>565</v>
      </c>
      <c r="H292" s="110"/>
      <c r="I292" s="112" t="s">
        <v>141</v>
      </c>
      <c r="J292" s="113">
        <v>124500</v>
      </c>
      <c r="K292" s="113">
        <v>0</v>
      </c>
      <c r="L292" s="113">
        <f t="shared" si="49"/>
        <v>124500</v>
      </c>
      <c r="M292" s="113">
        <v>0</v>
      </c>
      <c r="N292" s="113">
        <v>0</v>
      </c>
      <c r="O292" s="113">
        <f t="shared" si="48"/>
        <v>0</v>
      </c>
      <c r="P292" s="113">
        <f t="shared" si="50"/>
        <v>124500</v>
      </c>
      <c r="Q292" s="87"/>
      <c r="R292" s="113">
        <v>124500</v>
      </c>
      <c r="S292" s="113">
        <v>0</v>
      </c>
      <c r="T292" s="113">
        <v>124500</v>
      </c>
      <c r="U292" s="113">
        <v>0</v>
      </c>
      <c r="V292" s="113">
        <v>0</v>
      </c>
      <c r="W292" s="113">
        <v>0</v>
      </c>
      <c r="X292" s="113">
        <v>124500</v>
      </c>
      <c r="Y292" s="87"/>
      <c r="Z292" s="113">
        <v>0</v>
      </c>
      <c r="AA292" s="113">
        <v>0</v>
      </c>
      <c r="AB292" s="113">
        <v>0</v>
      </c>
      <c r="AC292" s="113">
        <v>0</v>
      </c>
      <c r="AD292" s="113">
        <v>0</v>
      </c>
      <c r="AE292" s="113">
        <v>0</v>
      </c>
      <c r="AF292" s="113">
        <v>0</v>
      </c>
      <c r="AG292" s="87"/>
      <c r="AH292" s="113">
        <v>0</v>
      </c>
      <c r="AI292" s="113">
        <v>0</v>
      </c>
      <c r="AJ292" s="113">
        <v>0</v>
      </c>
      <c r="AK292" s="113">
        <v>0</v>
      </c>
      <c r="AL292" s="113">
        <v>0</v>
      </c>
      <c r="AM292" s="113">
        <v>0</v>
      </c>
      <c r="AN292" s="113">
        <v>0</v>
      </c>
      <c r="AO292" s="87"/>
      <c r="AP292" s="113">
        <v>0</v>
      </c>
      <c r="AQ292" s="113">
        <v>0</v>
      </c>
      <c r="AR292" s="113">
        <v>0</v>
      </c>
      <c r="AS292" s="113">
        <v>0</v>
      </c>
      <c r="AT292" s="113">
        <v>0</v>
      </c>
      <c r="AU292" s="113">
        <v>0</v>
      </c>
      <c r="AV292" s="113">
        <v>0</v>
      </c>
      <c r="AW292" s="87"/>
      <c r="AX292" s="113">
        <f t="shared" si="52"/>
        <v>0</v>
      </c>
      <c r="AY292" s="113">
        <f t="shared" si="53"/>
        <v>0</v>
      </c>
      <c r="AZ292" s="113">
        <f t="shared" si="54"/>
        <v>0</v>
      </c>
      <c r="BA292" s="113">
        <f t="shared" si="55"/>
        <v>0</v>
      </c>
      <c r="BB292" s="113">
        <f t="shared" si="56"/>
        <v>0</v>
      </c>
      <c r="BC292" s="113">
        <f t="shared" si="57"/>
        <v>0</v>
      </c>
      <c r="BD292" s="113">
        <f t="shared" si="58"/>
        <v>0</v>
      </c>
      <c r="BE292" s="113"/>
      <c r="BF292" s="114"/>
      <c r="BG292" s="114"/>
      <c r="BH292" s="114"/>
      <c r="BI292" s="114"/>
      <c r="BJ292" s="114"/>
      <c r="BK292" s="114"/>
      <c r="BL292" s="115"/>
    </row>
    <row r="293" spans="2:64" s="95" customFormat="1" x14ac:dyDescent="0.5">
      <c r="B293" s="117">
        <v>2013</v>
      </c>
      <c r="C293" s="118">
        <v>8308</v>
      </c>
      <c r="D293" s="117">
        <v>12</v>
      </c>
      <c r="E293" s="117">
        <v>5000</v>
      </c>
      <c r="F293" s="117">
        <v>5600</v>
      </c>
      <c r="G293" s="117">
        <v>565</v>
      </c>
      <c r="H293" s="117">
        <v>56501</v>
      </c>
      <c r="I293" s="119" t="s">
        <v>142</v>
      </c>
      <c r="J293" s="87">
        <v>124500</v>
      </c>
      <c r="K293" s="87">
        <v>0</v>
      </c>
      <c r="L293" s="87">
        <f t="shared" si="49"/>
        <v>124500</v>
      </c>
      <c r="M293" s="87">
        <v>0</v>
      </c>
      <c r="N293" s="87">
        <v>0</v>
      </c>
      <c r="O293" s="87">
        <f t="shared" si="48"/>
        <v>0</v>
      </c>
      <c r="P293" s="87">
        <f t="shared" si="50"/>
        <v>124500</v>
      </c>
      <c r="Q293" s="87"/>
      <c r="R293" s="87">
        <v>124500</v>
      </c>
      <c r="S293" s="87">
        <v>0</v>
      </c>
      <c r="T293" s="87">
        <v>124500</v>
      </c>
      <c r="U293" s="87">
        <v>0</v>
      </c>
      <c r="V293" s="87">
        <v>0</v>
      </c>
      <c r="W293" s="87">
        <v>0</v>
      </c>
      <c r="X293" s="87">
        <v>124500</v>
      </c>
      <c r="Y293" s="87"/>
      <c r="Z293" s="87">
        <v>0</v>
      </c>
      <c r="AA293" s="87">
        <v>0</v>
      </c>
      <c r="AB293" s="87">
        <v>0</v>
      </c>
      <c r="AC293" s="87">
        <v>0</v>
      </c>
      <c r="AD293" s="87">
        <v>0</v>
      </c>
      <c r="AE293" s="87">
        <v>0</v>
      </c>
      <c r="AF293" s="87">
        <v>0</v>
      </c>
      <c r="AG293" s="87"/>
      <c r="AH293" s="87">
        <v>0</v>
      </c>
      <c r="AI293" s="87">
        <v>0</v>
      </c>
      <c r="AJ293" s="87">
        <v>0</v>
      </c>
      <c r="AK293" s="87">
        <v>0</v>
      </c>
      <c r="AL293" s="87">
        <v>0</v>
      </c>
      <c r="AM293" s="87">
        <v>0</v>
      </c>
      <c r="AN293" s="87">
        <v>0</v>
      </c>
      <c r="AO293" s="87"/>
      <c r="AP293" s="87">
        <v>0</v>
      </c>
      <c r="AQ293" s="87">
        <v>0</v>
      </c>
      <c r="AR293" s="87">
        <v>0</v>
      </c>
      <c r="AS293" s="87">
        <v>0</v>
      </c>
      <c r="AT293" s="87">
        <v>0</v>
      </c>
      <c r="AU293" s="87">
        <v>0</v>
      </c>
      <c r="AV293" s="87">
        <v>0</v>
      </c>
      <c r="AW293" s="87"/>
      <c r="AX293" s="120">
        <f t="shared" si="52"/>
        <v>0</v>
      </c>
      <c r="AY293" s="120">
        <f t="shared" si="53"/>
        <v>0</v>
      </c>
      <c r="AZ293" s="120">
        <f t="shared" si="54"/>
        <v>0</v>
      </c>
      <c r="BA293" s="120">
        <f t="shared" si="55"/>
        <v>0</v>
      </c>
      <c r="BB293" s="120">
        <f t="shared" si="56"/>
        <v>0</v>
      </c>
      <c r="BC293" s="120">
        <f t="shared" si="57"/>
        <v>0</v>
      </c>
      <c r="BD293" s="120">
        <f t="shared" si="58"/>
        <v>0</v>
      </c>
      <c r="BE293" s="120" t="s">
        <v>72</v>
      </c>
      <c r="BF293" s="87">
        <v>19</v>
      </c>
      <c r="BG293" s="87">
        <v>0</v>
      </c>
      <c r="BH293" s="87">
        <v>19</v>
      </c>
      <c r="BI293" s="87">
        <v>0</v>
      </c>
      <c r="BJ293" s="128">
        <v>0</v>
      </c>
      <c r="BK293" s="128">
        <v>0</v>
      </c>
      <c r="BL293" s="127">
        <v>12.565009999999999</v>
      </c>
    </row>
    <row r="294" spans="2:64" s="95" customFormat="1" x14ac:dyDescent="0.5">
      <c r="B294" s="90">
        <v>2013</v>
      </c>
      <c r="C294" s="89">
        <v>8308</v>
      </c>
      <c r="D294" s="89">
        <v>13</v>
      </c>
      <c r="E294" s="89"/>
      <c r="F294" s="89"/>
      <c r="G294" s="89"/>
      <c r="H294" s="91"/>
      <c r="I294" s="91" t="s">
        <v>38</v>
      </c>
      <c r="J294" s="92">
        <f>J295+J299+J303</f>
        <v>4304999.8100000005</v>
      </c>
      <c r="K294" s="92">
        <f>K295+K299+K303</f>
        <v>0</v>
      </c>
      <c r="L294" s="92">
        <f t="shared" si="49"/>
        <v>4304999.8100000005</v>
      </c>
      <c r="M294" s="92">
        <f t="shared" ref="M294:N294" si="59">M295+M299+M303</f>
        <v>2339000</v>
      </c>
      <c r="N294" s="92">
        <f t="shared" si="59"/>
        <v>0</v>
      </c>
      <c r="O294" s="92">
        <f t="shared" si="48"/>
        <v>2339000</v>
      </c>
      <c r="P294" s="92">
        <f t="shared" si="50"/>
        <v>6643999.8100000005</v>
      </c>
      <c r="Q294" s="82"/>
      <c r="R294" s="92">
        <v>4304999.7300000004</v>
      </c>
      <c r="S294" s="92">
        <v>0</v>
      </c>
      <c r="T294" s="92">
        <v>4304999.7300000004</v>
      </c>
      <c r="U294" s="92">
        <v>1258833</v>
      </c>
      <c r="V294" s="92">
        <v>0</v>
      </c>
      <c r="W294" s="92">
        <v>1258833</v>
      </c>
      <c r="X294" s="92">
        <v>5563832.7300000004</v>
      </c>
      <c r="Y294" s="82"/>
      <c r="Z294" s="92">
        <v>0</v>
      </c>
      <c r="AA294" s="92">
        <v>0</v>
      </c>
      <c r="AB294" s="92">
        <v>0</v>
      </c>
      <c r="AC294" s="92">
        <v>1080167</v>
      </c>
      <c r="AD294" s="92">
        <v>0</v>
      </c>
      <c r="AE294" s="92">
        <v>1080167</v>
      </c>
      <c r="AF294" s="92">
        <v>1080167</v>
      </c>
      <c r="AG294" s="82"/>
      <c r="AH294" s="92">
        <v>0</v>
      </c>
      <c r="AI294" s="92">
        <v>0</v>
      </c>
      <c r="AJ294" s="92">
        <v>0</v>
      </c>
      <c r="AK294" s="92">
        <v>0</v>
      </c>
      <c r="AL294" s="92">
        <v>0</v>
      </c>
      <c r="AM294" s="92">
        <v>0</v>
      </c>
      <c r="AN294" s="92">
        <v>0</v>
      </c>
      <c r="AO294" s="87"/>
      <c r="AP294" s="92">
        <v>0.08</v>
      </c>
      <c r="AQ294" s="92">
        <v>0</v>
      </c>
      <c r="AR294" s="92">
        <v>0</v>
      </c>
      <c r="AS294" s="92">
        <v>0</v>
      </c>
      <c r="AT294" s="92">
        <v>0</v>
      </c>
      <c r="AU294" s="92">
        <v>0</v>
      </c>
      <c r="AV294" s="92">
        <v>0.08</v>
      </c>
      <c r="AW294" s="87"/>
      <c r="AX294" s="92">
        <v>0</v>
      </c>
      <c r="AY294" s="92">
        <f t="shared" si="53"/>
        <v>0</v>
      </c>
      <c r="AZ294" s="92">
        <f t="shared" si="54"/>
        <v>0</v>
      </c>
      <c r="BA294" s="92">
        <f t="shared" si="55"/>
        <v>0</v>
      </c>
      <c r="BB294" s="92">
        <f t="shared" si="56"/>
        <v>0</v>
      </c>
      <c r="BC294" s="92">
        <f t="shared" si="57"/>
        <v>0</v>
      </c>
      <c r="BD294" s="92">
        <f t="shared" si="58"/>
        <v>0</v>
      </c>
      <c r="BE294" s="92"/>
      <c r="BF294" s="93"/>
      <c r="BG294" s="93"/>
      <c r="BH294" s="93"/>
      <c r="BI294" s="93"/>
      <c r="BJ294" s="93"/>
      <c r="BK294" s="93"/>
      <c r="BL294" s="94"/>
    </row>
    <row r="295" spans="2:64" s="109" customFormat="1" x14ac:dyDescent="0.5">
      <c r="B295" s="96">
        <v>2013</v>
      </c>
      <c r="C295" s="97">
        <v>8308</v>
      </c>
      <c r="D295" s="96">
        <v>13</v>
      </c>
      <c r="E295" s="96">
        <v>1000</v>
      </c>
      <c r="F295" s="96"/>
      <c r="G295" s="96"/>
      <c r="H295" s="96"/>
      <c r="I295" s="98" t="s">
        <v>54</v>
      </c>
      <c r="J295" s="99">
        <v>0</v>
      </c>
      <c r="K295" s="99">
        <v>0</v>
      </c>
      <c r="L295" s="99">
        <f t="shared" si="49"/>
        <v>0</v>
      </c>
      <c r="M295" s="99">
        <v>2339000</v>
      </c>
      <c r="N295" s="99">
        <v>0</v>
      </c>
      <c r="O295" s="99">
        <f t="shared" si="48"/>
        <v>2339000</v>
      </c>
      <c r="P295" s="99">
        <f t="shared" si="50"/>
        <v>2339000</v>
      </c>
      <c r="Q295" s="87"/>
      <c r="R295" s="99">
        <v>0</v>
      </c>
      <c r="S295" s="99">
        <v>0</v>
      </c>
      <c r="T295" s="99">
        <v>0</v>
      </c>
      <c r="U295" s="99">
        <v>1258833</v>
      </c>
      <c r="V295" s="99">
        <v>0</v>
      </c>
      <c r="W295" s="99">
        <v>1258833</v>
      </c>
      <c r="X295" s="99">
        <v>1258833</v>
      </c>
      <c r="Y295" s="87"/>
      <c r="Z295" s="99">
        <v>0</v>
      </c>
      <c r="AA295" s="99">
        <v>0</v>
      </c>
      <c r="AB295" s="99">
        <v>0</v>
      </c>
      <c r="AC295" s="99">
        <v>1080167</v>
      </c>
      <c r="AD295" s="99">
        <v>0</v>
      </c>
      <c r="AE295" s="99">
        <v>1080167</v>
      </c>
      <c r="AF295" s="99">
        <v>1080167</v>
      </c>
      <c r="AG295" s="87"/>
      <c r="AH295" s="99">
        <v>0</v>
      </c>
      <c r="AI295" s="99">
        <v>0</v>
      </c>
      <c r="AJ295" s="99">
        <v>0</v>
      </c>
      <c r="AK295" s="99">
        <v>0</v>
      </c>
      <c r="AL295" s="99">
        <v>0</v>
      </c>
      <c r="AM295" s="99">
        <v>0</v>
      </c>
      <c r="AN295" s="99">
        <v>0</v>
      </c>
      <c r="AO295" s="87"/>
      <c r="AP295" s="99">
        <v>0</v>
      </c>
      <c r="AQ295" s="99">
        <v>0</v>
      </c>
      <c r="AR295" s="99">
        <v>0</v>
      </c>
      <c r="AS295" s="99">
        <v>0</v>
      </c>
      <c r="AT295" s="99">
        <v>0</v>
      </c>
      <c r="AU295" s="99">
        <v>0</v>
      </c>
      <c r="AV295" s="99">
        <v>0</v>
      </c>
      <c r="AW295" s="87"/>
      <c r="AX295" s="99">
        <f t="shared" si="52"/>
        <v>0</v>
      </c>
      <c r="AY295" s="99">
        <f t="shared" si="53"/>
        <v>0</v>
      </c>
      <c r="AZ295" s="99">
        <f t="shared" si="54"/>
        <v>0</v>
      </c>
      <c r="BA295" s="99">
        <f t="shared" si="55"/>
        <v>0</v>
      </c>
      <c r="BB295" s="99">
        <f t="shared" si="56"/>
        <v>0</v>
      </c>
      <c r="BC295" s="99">
        <f t="shared" si="57"/>
        <v>0</v>
      </c>
      <c r="BD295" s="99">
        <f t="shared" si="58"/>
        <v>0</v>
      </c>
      <c r="BE295" s="99"/>
      <c r="BF295" s="100"/>
      <c r="BG295" s="100"/>
      <c r="BH295" s="100"/>
      <c r="BI295" s="100"/>
      <c r="BJ295" s="100"/>
      <c r="BK295" s="100"/>
      <c r="BL295" s="101"/>
    </row>
    <row r="296" spans="2:64" s="116" customFormat="1" x14ac:dyDescent="0.5">
      <c r="B296" s="103">
        <v>2013</v>
      </c>
      <c r="C296" s="104">
        <v>8308</v>
      </c>
      <c r="D296" s="103">
        <v>13</v>
      </c>
      <c r="E296" s="103">
        <v>1000</v>
      </c>
      <c r="F296" s="103">
        <v>1200</v>
      </c>
      <c r="G296" s="103"/>
      <c r="H296" s="103"/>
      <c r="I296" s="105" t="s">
        <v>55</v>
      </c>
      <c r="J296" s="106">
        <v>0</v>
      </c>
      <c r="K296" s="106">
        <v>0</v>
      </c>
      <c r="L296" s="106">
        <f t="shared" si="49"/>
        <v>0</v>
      </c>
      <c r="M296" s="106">
        <v>2339000</v>
      </c>
      <c r="N296" s="106">
        <v>0</v>
      </c>
      <c r="O296" s="106">
        <f t="shared" si="48"/>
        <v>2339000</v>
      </c>
      <c r="P296" s="106">
        <f t="shared" si="50"/>
        <v>2339000</v>
      </c>
      <c r="Q296" s="87"/>
      <c r="R296" s="106">
        <v>0</v>
      </c>
      <c r="S296" s="106">
        <v>0</v>
      </c>
      <c r="T296" s="106">
        <v>0</v>
      </c>
      <c r="U296" s="106">
        <v>1258833</v>
      </c>
      <c r="V296" s="106">
        <v>0</v>
      </c>
      <c r="W296" s="106">
        <v>1258833</v>
      </c>
      <c r="X296" s="106">
        <v>1258833</v>
      </c>
      <c r="Y296" s="87"/>
      <c r="Z296" s="106">
        <v>0</v>
      </c>
      <c r="AA296" s="106">
        <v>0</v>
      </c>
      <c r="AB296" s="106">
        <v>0</v>
      </c>
      <c r="AC296" s="106">
        <v>1080167</v>
      </c>
      <c r="AD296" s="106">
        <v>0</v>
      </c>
      <c r="AE296" s="106">
        <v>1080167</v>
      </c>
      <c r="AF296" s="106">
        <v>1080167</v>
      </c>
      <c r="AG296" s="87"/>
      <c r="AH296" s="106">
        <v>0</v>
      </c>
      <c r="AI296" s="106">
        <v>0</v>
      </c>
      <c r="AJ296" s="106">
        <v>0</v>
      </c>
      <c r="AK296" s="106">
        <v>0</v>
      </c>
      <c r="AL296" s="106">
        <v>0</v>
      </c>
      <c r="AM296" s="106">
        <v>0</v>
      </c>
      <c r="AN296" s="106">
        <v>0</v>
      </c>
      <c r="AO296" s="87"/>
      <c r="AP296" s="106">
        <v>0</v>
      </c>
      <c r="AQ296" s="106">
        <v>0</v>
      </c>
      <c r="AR296" s="106">
        <v>0</v>
      </c>
      <c r="AS296" s="106">
        <v>0</v>
      </c>
      <c r="AT296" s="106">
        <v>0</v>
      </c>
      <c r="AU296" s="106">
        <v>0</v>
      </c>
      <c r="AV296" s="106">
        <v>0</v>
      </c>
      <c r="AW296" s="87"/>
      <c r="AX296" s="106">
        <f t="shared" si="52"/>
        <v>0</v>
      </c>
      <c r="AY296" s="106">
        <f t="shared" si="53"/>
        <v>0</v>
      </c>
      <c r="AZ296" s="106">
        <f t="shared" si="54"/>
        <v>0</v>
      </c>
      <c r="BA296" s="106">
        <f t="shared" si="55"/>
        <v>0</v>
      </c>
      <c r="BB296" s="106">
        <f t="shared" si="56"/>
        <v>0</v>
      </c>
      <c r="BC296" s="106">
        <f t="shared" si="57"/>
        <v>0</v>
      </c>
      <c r="BD296" s="106">
        <f t="shared" si="58"/>
        <v>0</v>
      </c>
      <c r="BE296" s="106"/>
      <c r="BF296" s="107"/>
      <c r="BG296" s="107"/>
      <c r="BH296" s="107"/>
      <c r="BI296" s="107"/>
      <c r="BJ296" s="107"/>
      <c r="BK296" s="107"/>
      <c r="BL296" s="108"/>
    </row>
    <row r="297" spans="2:64" s="95" customFormat="1" x14ac:dyDescent="0.5">
      <c r="B297" s="110">
        <v>2013</v>
      </c>
      <c r="C297" s="111">
        <v>8308</v>
      </c>
      <c r="D297" s="110">
        <v>13</v>
      </c>
      <c r="E297" s="110">
        <v>1000</v>
      </c>
      <c r="F297" s="110">
        <v>1200</v>
      </c>
      <c r="G297" s="110">
        <v>121</v>
      </c>
      <c r="H297" s="110"/>
      <c r="I297" s="112" t="s">
        <v>56</v>
      </c>
      <c r="J297" s="113">
        <v>0</v>
      </c>
      <c r="K297" s="113">
        <v>0</v>
      </c>
      <c r="L297" s="113">
        <f t="shared" si="49"/>
        <v>0</v>
      </c>
      <c r="M297" s="113">
        <v>2339000</v>
      </c>
      <c r="N297" s="113">
        <v>0</v>
      </c>
      <c r="O297" s="113">
        <f t="shared" si="48"/>
        <v>2339000</v>
      </c>
      <c r="P297" s="113">
        <f t="shared" si="50"/>
        <v>2339000</v>
      </c>
      <c r="Q297" s="87"/>
      <c r="R297" s="113">
        <v>0</v>
      </c>
      <c r="S297" s="113">
        <v>0</v>
      </c>
      <c r="T297" s="113">
        <v>0</v>
      </c>
      <c r="U297" s="113">
        <v>1258833</v>
      </c>
      <c r="V297" s="113">
        <v>0</v>
      </c>
      <c r="W297" s="113">
        <v>1258833</v>
      </c>
      <c r="X297" s="113">
        <v>1258833</v>
      </c>
      <c r="Y297" s="87"/>
      <c r="Z297" s="113">
        <v>0</v>
      </c>
      <c r="AA297" s="113">
        <v>0</v>
      </c>
      <c r="AB297" s="113">
        <v>0</v>
      </c>
      <c r="AC297" s="113">
        <v>1080167</v>
      </c>
      <c r="AD297" s="113">
        <v>0</v>
      </c>
      <c r="AE297" s="113">
        <v>1080167</v>
      </c>
      <c r="AF297" s="113">
        <v>1080167</v>
      </c>
      <c r="AG297" s="87"/>
      <c r="AH297" s="113">
        <v>0</v>
      </c>
      <c r="AI297" s="113">
        <v>0</v>
      </c>
      <c r="AJ297" s="113">
        <v>0</v>
      </c>
      <c r="AK297" s="113">
        <v>0</v>
      </c>
      <c r="AL297" s="113">
        <v>0</v>
      </c>
      <c r="AM297" s="113">
        <v>0</v>
      </c>
      <c r="AN297" s="113">
        <v>0</v>
      </c>
      <c r="AO297" s="87"/>
      <c r="AP297" s="113">
        <v>0</v>
      </c>
      <c r="AQ297" s="113">
        <v>0</v>
      </c>
      <c r="AR297" s="113">
        <v>0</v>
      </c>
      <c r="AS297" s="113">
        <v>0</v>
      </c>
      <c r="AT297" s="113">
        <v>0</v>
      </c>
      <c r="AU297" s="113">
        <v>0</v>
      </c>
      <c r="AV297" s="113">
        <v>0</v>
      </c>
      <c r="AW297" s="87"/>
      <c r="AX297" s="113">
        <f t="shared" si="52"/>
        <v>0</v>
      </c>
      <c r="AY297" s="113">
        <f t="shared" si="53"/>
        <v>0</v>
      </c>
      <c r="AZ297" s="113">
        <f t="shared" si="54"/>
        <v>0</v>
      </c>
      <c r="BA297" s="113">
        <f t="shared" si="55"/>
        <v>0</v>
      </c>
      <c r="BB297" s="113">
        <f t="shared" si="56"/>
        <v>0</v>
      </c>
      <c r="BC297" s="113">
        <f t="shared" si="57"/>
        <v>0</v>
      </c>
      <c r="BD297" s="113">
        <f t="shared" si="58"/>
        <v>0</v>
      </c>
      <c r="BE297" s="113"/>
      <c r="BF297" s="114"/>
      <c r="BG297" s="114"/>
      <c r="BH297" s="114"/>
      <c r="BI297" s="114"/>
      <c r="BJ297" s="114"/>
      <c r="BK297" s="114"/>
      <c r="BL297" s="115"/>
    </row>
    <row r="298" spans="2:64" s="116" customFormat="1" x14ac:dyDescent="0.5">
      <c r="B298" s="117">
        <v>2013</v>
      </c>
      <c r="C298" s="118">
        <v>8308</v>
      </c>
      <c r="D298" s="117">
        <v>13</v>
      </c>
      <c r="E298" s="117">
        <v>1000</v>
      </c>
      <c r="F298" s="117">
        <v>1200</v>
      </c>
      <c r="G298" s="117">
        <v>121</v>
      </c>
      <c r="H298" s="117">
        <v>12101</v>
      </c>
      <c r="I298" s="119" t="s">
        <v>57</v>
      </c>
      <c r="J298" s="87">
        <v>0</v>
      </c>
      <c r="K298" s="87">
        <v>0</v>
      </c>
      <c r="L298" s="87">
        <f t="shared" si="49"/>
        <v>0</v>
      </c>
      <c r="M298" s="87">
        <v>2339000</v>
      </c>
      <c r="N298" s="87">
        <v>0</v>
      </c>
      <c r="O298" s="87">
        <f t="shared" si="48"/>
        <v>2339000</v>
      </c>
      <c r="P298" s="87">
        <f t="shared" si="50"/>
        <v>2339000</v>
      </c>
      <c r="Q298" s="87"/>
      <c r="R298" s="87">
        <v>0</v>
      </c>
      <c r="S298" s="87">
        <v>0</v>
      </c>
      <c r="T298" s="87">
        <v>0</v>
      </c>
      <c r="U298" s="87">
        <v>1258833</v>
      </c>
      <c r="V298" s="87">
        <v>0</v>
      </c>
      <c r="W298" s="87">
        <v>1258833</v>
      </c>
      <c r="X298" s="87">
        <v>1258833</v>
      </c>
      <c r="Y298" s="87"/>
      <c r="Z298" s="87">
        <v>0</v>
      </c>
      <c r="AA298" s="87">
        <v>0</v>
      </c>
      <c r="AB298" s="87">
        <v>0</v>
      </c>
      <c r="AC298" s="87">
        <v>1080167</v>
      </c>
      <c r="AD298" s="87">
        <v>0</v>
      </c>
      <c r="AE298" s="87">
        <v>1080167</v>
      </c>
      <c r="AF298" s="87">
        <v>1080167</v>
      </c>
      <c r="AG298" s="87"/>
      <c r="AH298" s="87">
        <v>0</v>
      </c>
      <c r="AI298" s="87">
        <v>0</v>
      </c>
      <c r="AJ298" s="87">
        <v>0</v>
      </c>
      <c r="AK298" s="87">
        <v>0</v>
      </c>
      <c r="AL298" s="87">
        <v>0</v>
      </c>
      <c r="AM298" s="87">
        <v>0</v>
      </c>
      <c r="AN298" s="87">
        <v>0</v>
      </c>
      <c r="AO298" s="87"/>
      <c r="AP298" s="87">
        <v>0</v>
      </c>
      <c r="AQ298" s="87">
        <v>0</v>
      </c>
      <c r="AR298" s="87">
        <v>0</v>
      </c>
      <c r="AS298" s="87">
        <v>0</v>
      </c>
      <c r="AT298" s="87">
        <v>0</v>
      </c>
      <c r="AU298" s="87">
        <v>0</v>
      </c>
      <c r="AV298" s="87">
        <v>0</v>
      </c>
      <c r="AW298" s="87"/>
      <c r="AX298" s="120">
        <f t="shared" si="52"/>
        <v>0</v>
      </c>
      <c r="AY298" s="120">
        <f t="shared" si="53"/>
        <v>0</v>
      </c>
      <c r="AZ298" s="120">
        <f t="shared" si="54"/>
        <v>0</v>
      </c>
      <c r="BA298" s="120">
        <f t="shared" si="55"/>
        <v>0</v>
      </c>
      <c r="BB298" s="120">
        <f t="shared" si="56"/>
        <v>0</v>
      </c>
      <c r="BC298" s="120">
        <f t="shared" si="57"/>
        <v>0</v>
      </c>
      <c r="BD298" s="120">
        <f t="shared" si="58"/>
        <v>0</v>
      </c>
      <c r="BE298" s="120" t="s">
        <v>58</v>
      </c>
      <c r="BF298" s="87">
        <v>34</v>
      </c>
      <c r="BG298" s="87">
        <v>0</v>
      </c>
      <c r="BH298" s="87">
        <v>34</v>
      </c>
      <c r="BI298" s="87">
        <v>0</v>
      </c>
      <c r="BJ298" s="128">
        <v>0</v>
      </c>
      <c r="BK298" s="128">
        <v>0</v>
      </c>
      <c r="BL298" s="127">
        <v>13.12101</v>
      </c>
    </row>
    <row r="299" spans="2:64" s="95" customFormat="1" x14ac:dyDescent="0.5">
      <c r="B299" s="96">
        <v>2013</v>
      </c>
      <c r="C299" s="97">
        <v>8308</v>
      </c>
      <c r="D299" s="96">
        <v>13</v>
      </c>
      <c r="E299" s="96">
        <v>2000</v>
      </c>
      <c r="F299" s="96"/>
      <c r="G299" s="96"/>
      <c r="H299" s="96"/>
      <c r="I299" s="98" t="s">
        <v>114</v>
      </c>
      <c r="J299" s="99">
        <v>520000</v>
      </c>
      <c r="K299" s="99">
        <v>0</v>
      </c>
      <c r="L299" s="99">
        <f t="shared" si="49"/>
        <v>520000</v>
      </c>
      <c r="M299" s="99">
        <v>0</v>
      </c>
      <c r="N299" s="99">
        <v>0</v>
      </c>
      <c r="O299" s="99">
        <f t="shared" si="48"/>
        <v>0</v>
      </c>
      <c r="P299" s="99">
        <f t="shared" si="50"/>
        <v>520000</v>
      </c>
      <c r="Q299" s="87"/>
      <c r="R299" s="99">
        <v>519999.92</v>
      </c>
      <c r="S299" s="99">
        <v>0</v>
      </c>
      <c r="T299" s="99">
        <v>519999.92</v>
      </c>
      <c r="U299" s="99">
        <v>0</v>
      </c>
      <c r="V299" s="99">
        <v>0</v>
      </c>
      <c r="W299" s="99">
        <v>0</v>
      </c>
      <c r="X299" s="99">
        <v>519999.92</v>
      </c>
      <c r="Y299" s="87"/>
      <c r="Z299" s="99">
        <v>0</v>
      </c>
      <c r="AA299" s="99">
        <v>0</v>
      </c>
      <c r="AB299" s="99">
        <v>0</v>
      </c>
      <c r="AC299" s="99">
        <v>0</v>
      </c>
      <c r="AD299" s="99">
        <v>0</v>
      </c>
      <c r="AE299" s="99">
        <v>0</v>
      </c>
      <c r="AF299" s="99">
        <v>0</v>
      </c>
      <c r="AG299" s="87"/>
      <c r="AH299" s="99">
        <v>0</v>
      </c>
      <c r="AI299" s="99">
        <v>0</v>
      </c>
      <c r="AJ299" s="99">
        <v>0</v>
      </c>
      <c r="AK299" s="99">
        <v>0</v>
      </c>
      <c r="AL299" s="99">
        <v>0</v>
      </c>
      <c r="AM299" s="99">
        <v>0</v>
      </c>
      <c r="AN299" s="99">
        <v>0</v>
      </c>
      <c r="AO299" s="87"/>
      <c r="AP299" s="99">
        <v>0.08</v>
      </c>
      <c r="AQ299" s="99">
        <v>0</v>
      </c>
      <c r="AR299" s="99">
        <v>0.08</v>
      </c>
      <c r="AS299" s="99">
        <v>0</v>
      </c>
      <c r="AT299" s="99">
        <v>0</v>
      </c>
      <c r="AU299" s="99">
        <v>0</v>
      </c>
      <c r="AV299" s="99">
        <v>0.08</v>
      </c>
      <c r="AW299" s="87"/>
      <c r="AX299" s="99">
        <f t="shared" si="52"/>
        <v>1.6298143390436337E-11</v>
      </c>
      <c r="AY299" s="99">
        <f t="shared" si="53"/>
        <v>0</v>
      </c>
      <c r="AZ299" s="99">
        <f t="shared" si="54"/>
        <v>1.6298143390436337E-11</v>
      </c>
      <c r="BA299" s="99">
        <f t="shared" si="55"/>
        <v>0</v>
      </c>
      <c r="BB299" s="99">
        <f t="shared" si="56"/>
        <v>0</v>
      </c>
      <c r="BC299" s="99">
        <f t="shared" si="57"/>
        <v>0</v>
      </c>
      <c r="BD299" s="99">
        <f t="shared" si="58"/>
        <v>1.6298143390436337E-11</v>
      </c>
      <c r="BE299" s="99"/>
      <c r="BF299" s="100"/>
      <c r="BG299" s="100"/>
      <c r="BH299" s="100"/>
      <c r="BI299" s="100"/>
      <c r="BJ299" s="100"/>
      <c r="BK299" s="100"/>
      <c r="BL299" s="101"/>
    </row>
    <row r="300" spans="2:64" s="116" customFormat="1" x14ac:dyDescent="0.5">
      <c r="B300" s="103">
        <v>2013</v>
      </c>
      <c r="C300" s="104">
        <v>8308</v>
      </c>
      <c r="D300" s="103">
        <v>13</v>
      </c>
      <c r="E300" s="103">
        <v>2000</v>
      </c>
      <c r="F300" s="103">
        <v>2400</v>
      </c>
      <c r="G300" s="103"/>
      <c r="H300" s="103"/>
      <c r="I300" s="105" t="s">
        <v>132</v>
      </c>
      <c r="J300" s="106">
        <v>520000</v>
      </c>
      <c r="K300" s="106">
        <v>0</v>
      </c>
      <c r="L300" s="106">
        <f t="shared" si="49"/>
        <v>520000</v>
      </c>
      <c r="M300" s="106">
        <v>0</v>
      </c>
      <c r="N300" s="106">
        <v>0</v>
      </c>
      <c r="O300" s="106">
        <f t="shared" si="48"/>
        <v>0</v>
      </c>
      <c r="P300" s="106">
        <f t="shared" si="50"/>
        <v>520000</v>
      </c>
      <c r="Q300" s="87"/>
      <c r="R300" s="106">
        <v>519999.92</v>
      </c>
      <c r="S300" s="106">
        <v>0</v>
      </c>
      <c r="T300" s="106">
        <v>519999.92</v>
      </c>
      <c r="U300" s="106">
        <v>0</v>
      </c>
      <c r="V300" s="106">
        <v>0</v>
      </c>
      <c r="W300" s="106">
        <v>0</v>
      </c>
      <c r="X300" s="106">
        <v>519999.92</v>
      </c>
      <c r="Y300" s="87"/>
      <c r="Z300" s="106">
        <v>0</v>
      </c>
      <c r="AA300" s="106">
        <v>0</v>
      </c>
      <c r="AB300" s="106">
        <v>0</v>
      </c>
      <c r="AC300" s="106">
        <v>0</v>
      </c>
      <c r="AD300" s="106">
        <v>0</v>
      </c>
      <c r="AE300" s="106">
        <v>0</v>
      </c>
      <c r="AF300" s="106">
        <v>0</v>
      </c>
      <c r="AG300" s="87"/>
      <c r="AH300" s="106">
        <v>0</v>
      </c>
      <c r="AI300" s="106">
        <v>0</v>
      </c>
      <c r="AJ300" s="106">
        <v>0</v>
      </c>
      <c r="AK300" s="106">
        <v>0</v>
      </c>
      <c r="AL300" s="106">
        <v>0</v>
      </c>
      <c r="AM300" s="106">
        <v>0</v>
      </c>
      <c r="AN300" s="106">
        <v>0</v>
      </c>
      <c r="AO300" s="87"/>
      <c r="AP300" s="106">
        <v>0.08</v>
      </c>
      <c r="AQ300" s="106">
        <v>0</v>
      </c>
      <c r="AR300" s="106">
        <v>0.08</v>
      </c>
      <c r="AS300" s="106">
        <v>0</v>
      </c>
      <c r="AT300" s="106">
        <v>0</v>
      </c>
      <c r="AU300" s="106">
        <v>0</v>
      </c>
      <c r="AV300" s="106">
        <v>0.08</v>
      </c>
      <c r="AW300" s="87"/>
      <c r="AX300" s="106">
        <f t="shared" si="52"/>
        <v>1.6298143390436337E-11</v>
      </c>
      <c r="AY300" s="106">
        <f t="shared" si="53"/>
        <v>0</v>
      </c>
      <c r="AZ300" s="106">
        <f t="shared" si="54"/>
        <v>1.6298143390436337E-11</v>
      </c>
      <c r="BA300" s="106">
        <f t="shared" si="55"/>
        <v>0</v>
      </c>
      <c r="BB300" s="106">
        <f t="shared" si="56"/>
        <v>0</v>
      </c>
      <c r="BC300" s="106">
        <f t="shared" si="57"/>
        <v>0</v>
      </c>
      <c r="BD300" s="106">
        <f t="shared" si="58"/>
        <v>1.6298143390436337E-11</v>
      </c>
      <c r="BE300" s="106"/>
      <c r="BF300" s="107"/>
      <c r="BG300" s="107"/>
      <c r="BH300" s="107"/>
      <c r="BI300" s="107"/>
      <c r="BJ300" s="107"/>
      <c r="BK300" s="107"/>
      <c r="BL300" s="108"/>
    </row>
    <row r="301" spans="2:64" s="95" customFormat="1" x14ac:dyDescent="0.5">
      <c r="B301" s="110">
        <v>2013</v>
      </c>
      <c r="C301" s="111">
        <v>8308</v>
      </c>
      <c r="D301" s="110">
        <v>13</v>
      </c>
      <c r="E301" s="110">
        <v>2000</v>
      </c>
      <c r="F301" s="110">
        <v>2400</v>
      </c>
      <c r="G301" s="110">
        <v>246</v>
      </c>
      <c r="H301" s="110"/>
      <c r="I301" s="112" t="s">
        <v>133</v>
      </c>
      <c r="J301" s="113">
        <v>520000</v>
      </c>
      <c r="K301" s="113">
        <v>0</v>
      </c>
      <c r="L301" s="113">
        <f t="shared" si="49"/>
        <v>520000</v>
      </c>
      <c r="M301" s="113">
        <v>0</v>
      </c>
      <c r="N301" s="113">
        <v>0</v>
      </c>
      <c r="O301" s="113">
        <f t="shared" si="48"/>
        <v>0</v>
      </c>
      <c r="P301" s="113">
        <f t="shared" si="50"/>
        <v>520000</v>
      </c>
      <c r="Q301" s="87"/>
      <c r="R301" s="113">
        <v>519999.92</v>
      </c>
      <c r="S301" s="113">
        <v>0</v>
      </c>
      <c r="T301" s="113">
        <v>519999.92</v>
      </c>
      <c r="U301" s="113">
        <v>0</v>
      </c>
      <c r="V301" s="113">
        <v>0</v>
      </c>
      <c r="W301" s="113">
        <v>0</v>
      </c>
      <c r="X301" s="113">
        <v>519999.92</v>
      </c>
      <c r="Y301" s="87"/>
      <c r="Z301" s="113">
        <v>0</v>
      </c>
      <c r="AA301" s="113">
        <v>0</v>
      </c>
      <c r="AB301" s="113">
        <v>0</v>
      </c>
      <c r="AC301" s="113">
        <v>0</v>
      </c>
      <c r="AD301" s="113">
        <v>0</v>
      </c>
      <c r="AE301" s="113">
        <v>0</v>
      </c>
      <c r="AF301" s="113">
        <v>0</v>
      </c>
      <c r="AG301" s="87"/>
      <c r="AH301" s="113">
        <v>0</v>
      </c>
      <c r="AI301" s="113">
        <v>0</v>
      </c>
      <c r="AJ301" s="113">
        <v>0</v>
      </c>
      <c r="AK301" s="113">
        <v>0</v>
      </c>
      <c r="AL301" s="113">
        <v>0</v>
      </c>
      <c r="AM301" s="113">
        <v>0</v>
      </c>
      <c r="AN301" s="113">
        <v>0</v>
      </c>
      <c r="AO301" s="87"/>
      <c r="AP301" s="113">
        <v>0.08</v>
      </c>
      <c r="AQ301" s="113">
        <v>0</v>
      </c>
      <c r="AR301" s="113">
        <v>0.08</v>
      </c>
      <c r="AS301" s="113">
        <v>0</v>
      </c>
      <c r="AT301" s="113">
        <v>0</v>
      </c>
      <c r="AU301" s="113">
        <v>0</v>
      </c>
      <c r="AV301" s="113">
        <v>0.08</v>
      </c>
      <c r="AW301" s="87"/>
      <c r="AX301" s="113">
        <f t="shared" si="52"/>
        <v>1.6298143390436337E-11</v>
      </c>
      <c r="AY301" s="113">
        <f t="shared" si="53"/>
        <v>0</v>
      </c>
      <c r="AZ301" s="113">
        <f t="shared" si="54"/>
        <v>1.6298143390436337E-11</v>
      </c>
      <c r="BA301" s="113">
        <f t="shared" si="55"/>
        <v>0</v>
      </c>
      <c r="BB301" s="113">
        <f t="shared" si="56"/>
        <v>0</v>
      </c>
      <c r="BC301" s="113">
        <f t="shared" si="57"/>
        <v>0</v>
      </c>
      <c r="BD301" s="113">
        <f t="shared" si="58"/>
        <v>1.6298143390436337E-11</v>
      </c>
      <c r="BE301" s="113"/>
      <c r="BF301" s="114"/>
      <c r="BG301" s="114"/>
      <c r="BH301" s="114"/>
      <c r="BI301" s="114"/>
      <c r="BJ301" s="114"/>
      <c r="BK301" s="114"/>
      <c r="BL301" s="115"/>
    </row>
    <row r="302" spans="2:64" s="109" customFormat="1" x14ac:dyDescent="0.5">
      <c r="B302" s="117">
        <v>2013</v>
      </c>
      <c r="C302" s="118">
        <v>8308</v>
      </c>
      <c r="D302" s="117">
        <v>13</v>
      </c>
      <c r="E302" s="117">
        <v>2000</v>
      </c>
      <c r="F302" s="117">
        <v>2400</v>
      </c>
      <c r="G302" s="117">
        <v>246</v>
      </c>
      <c r="H302" s="117">
        <v>24601</v>
      </c>
      <c r="I302" s="119" t="s">
        <v>133</v>
      </c>
      <c r="J302" s="87">
        <v>520000</v>
      </c>
      <c r="K302" s="87">
        <v>0</v>
      </c>
      <c r="L302" s="87">
        <f t="shared" si="49"/>
        <v>520000</v>
      </c>
      <c r="M302" s="87">
        <v>0</v>
      </c>
      <c r="N302" s="87">
        <v>0</v>
      </c>
      <c r="O302" s="87">
        <f t="shared" si="48"/>
        <v>0</v>
      </c>
      <c r="P302" s="87">
        <f t="shared" si="50"/>
        <v>520000</v>
      </c>
      <c r="Q302" s="87"/>
      <c r="R302" s="87">
        <v>519999.92</v>
      </c>
      <c r="S302" s="87">
        <v>0</v>
      </c>
      <c r="T302" s="87">
        <v>519999.92</v>
      </c>
      <c r="U302" s="87">
        <v>0</v>
      </c>
      <c r="V302" s="87">
        <v>0</v>
      </c>
      <c r="W302" s="87">
        <v>0</v>
      </c>
      <c r="X302" s="87">
        <v>519999.92</v>
      </c>
      <c r="Y302" s="87"/>
      <c r="Z302" s="87">
        <v>0</v>
      </c>
      <c r="AA302" s="87">
        <v>0</v>
      </c>
      <c r="AB302" s="87">
        <v>0</v>
      </c>
      <c r="AC302" s="87">
        <v>0</v>
      </c>
      <c r="AD302" s="87">
        <v>0</v>
      </c>
      <c r="AE302" s="87">
        <v>0</v>
      </c>
      <c r="AF302" s="87">
        <v>0</v>
      </c>
      <c r="AG302" s="87"/>
      <c r="AH302" s="87">
        <v>0</v>
      </c>
      <c r="AI302" s="87">
        <v>0</v>
      </c>
      <c r="AJ302" s="87">
        <v>0</v>
      </c>
      <c r="AK302" s="87">
        <v>0</v>
      </c>
      <c r="AL302" s="87">
        <v>0</v>
      </c>
      <c r="AM302" s="87">
        <v>0</v>
      </c>
      <c r="AN302" s="87">
        <v>0</v>
      </c>
      <c r="AO302" s="87"/>
      <c r="AP302" s="87">
        <v>0.08</v>
      </c>
      <c r="AQ302" s="87">
        <v>0</v>
      </c>
      <c r="AR302" s="87">
        <v>0.08</v>
      </c>
      <c r="AS302" s="87">
        <v>0</v>
      </c>
      <c r="AT302" s="87">
        <v>0</v>
      </c>
      <c r="AU302" s="87">
        <v>0</v>
      </c>
      <c r="AV302" s="87">
        <v>0.08</v>
      </c>
      <c r="AW302" s="87"/>
      <c r="AX302" s="120">
        <f t="shared" si="52"/>
        <v>1.6298143390436337E-11</v>
      </c>
      <c r="AY302" s="120">
        <f t="shared" si="53"/>
        <v>0</v>
      </c>
      <c r="AZ302" s="120">
        <f t="shared" si="54"/>
        <v>1.6298143390436337E-11</v>
      </c>
      <c r="BA302" s="120">
        <f t="shared" si="55"/>
        <v>0</v>
      </c>
      <c r="BB302" s="120">
        <f t="shared" si="56"/>
        <v>0</v>
      </c>
      <c r="BC302" s="120">
        <f t="shared" si="57"/>
        <v>0</v>
      </c>
      <c r="BD302" s="120">
        <f t="shared" si="58"/>
        <v>1.6298143390436337E-11</v>
      </c>
      <c r="BE302" s="120" t="s">
        <v>72</v>
      </c>
      <c r="BF302" s="87">
        <v>40</v>
      </c>
      <c r="BG302" s="87">
        <v>0</v>
      </c>
      <c r="BH302" s="87">
        <v>40</v>
      </c>
      <c r="BI302" s="87">
        <v>0</v>
      </c>
      <c r="BJ302" s="128">
        <v>0</v>
      </c>
      <c r="BK302" s="128">
        <v>0</v>
      </c>
      <c r="BL302" s="127">
        <v>13.24601</v>
      </c>
    </row>
    <row r="303" spans="2:64" s="95" customFormat="1" x14ac:dyDescent="0.5">
      <c r="B303" s="96">
        <v>2013</v>
      </c>
      <c r="C303" s="97">
        <v>8308</v>
      </c>
      <c r="D303" s="96">
        <v>13</v>
      </c>
      <c r="E303" s="96">
        <v>5000</v>
      </c>
      <c r="F303" s="96"/>
      <c r="G303" s="96"/>
      <c r="H303" s="96"/>
      <c r="I303" s="98" t="s">
        <v>108</v>
      </c>
      <c r="J303" s="99">
        <f>J304+J309+J312</f>
        <v>3784999.81</v>
      </c>
      <c r="K303" s="99">
        <v>0</v>
      </c>
      <c r="L303" s="99">
        <f t="shared" si="49"/>
        <v>3784999.81</v>
      </c>
      <c r="M303" s="99">
        <v>0</v>
      </c>
      <c r="N303" s="99">
        <v>0</v>
      </c>
      <c r="O303" s="99">
        <f t="shared" si="48"/>
        <v>0</v>
      </c>
      <c r="P303" s="99">
        <f t="shared" si="50"/>
        <v>3784999.81</v>
      </c>
      <c r="Q303" s="87"/>
      <c r="R303" s="99">
        <v>3784999.81</v>
      </c>
      <c r="S303" s="99">
        <v>0</v>
      </c>
      <c r="T303" s="99">
        <v>3784999.81</v>
      </c>
      <c r="U303" s="99">
        <v>0</v>
      </c>
      <c r="V303" s="99">
        <v>0</v>
      </c>
      <c r="W303" s="99">
        <v>0</v>
      </c>
      <c r="X303" s="99">
        <v>3784999.81</v>
      </c>
      <c r="Y303" s="87"/>
      <c r="Z303" s="99">
        <v>0</v>
      </c>
      <c r="AA303" s="99">
        <v>0</v>
      </c>
      <c r="AB303" s="99">
        <v>0</v>
      </c>
      <c r="AC303" s="99">
        <v>0</v>
      </c>
      <c r="AD303" s="99">
        <v>0</v>
      </c>
      <c r="AE303" s="99">
        <v>0</v>
      </c>
      <c r="AF303" s="99">
        <v>0</v>
      </c>
      <c r="AG303" s="87"/>
      <c r="AH303" s="99">
        <v>0</v>
      </c>
      <c r="AI303" s="99">
        <v>0</v>
      </c>
      <c r="AJ303" s="99">
        <v>0</v>
      </c>
      <c r="AK303" s="99">
        <v>0</v>
      </c>
      <c r="AL303" s="99">
        <v>0</v>
      </c>
      <c r="AM303" s="99">
        <v>0</v>
      </c>
      <c r="AN303" s="99">
        <v>0</v>
      </c>
      <c r="AO303" s="87"/>
      <c r="AP303" s="99">
        <v>0</v>
      </c>
      <c r="AQ303" s="99">
        <v>0</v>
      </c>
      <c r="AR303" s="99">
        <v>0</v>
      </c>
      <c r="AS303" s="99">
        <v>0</v>
      </c>
      <c r="AT303" s="99">
        <v>0</v>
      </c>
      <c r="AU303" s="99">
        <v>0</v>
      </c>
      <c r="AV303" s="99">
        <v>0</v>
      </c>
      <c r="AW303" s="87"/>
      <c r="AX303" s="99">
        <v>0</v>
      </c>
      <c r="AY303" s="99">
        <f t="shared" si="53"/>
        <v>0</v>
      </c>
      <c r="AZ303" s="99">
        <f t="shared" si="54"/>
        <v>0</v>
      </c>
      <c r="BA303" s="99">
        <f t="shared" si="55"/>
        <v>0</v>
      </c>
      <c r="BB303" s="99">
        <f t="shared" si="56"/>
        <v>0</v>
      </c>
      <c r="BC303" s="99">
        <f t="shared" si="57"/>
        <v>0</v>
      </c>
      <c r="BD303" s="99">
        <f t="shared" si="58"/>
        <v>0</v>
      </c>
      <c r="BE303" s="99"/>
      <c r="BF303" s="100"/>
      <c r="BG303" s="100"/>
      <c r="BH303" s="100"/>
      <c r="BI303" s="100"/>
      <c r="BJ303" s="100"/>
      <c r="BK303" s="100"/>
      <c r="BL303" s="101"/>
    </row>
    <row r="304" spans="2:64" s="116" customFormat="1" x14ac:dyDescent="0.5">
      <c r="B304" s="103">
        <v>2013</v>
      </c>
      <c r="C304" s="104">
        <v>8308</v>
      </c>
      <c r="D304" s="103">
        <v>13</v>
      </c>
      <c r="E304" s="103">
        <v>5000</v>
      </c>
      <c r="F304" s="103">
        <v>5100</v>
      </c>
      <c r="G304" s="103"/>
      <c r="H304" s="103"/>
      <c r="I304" s="105" t="s">
        <v>84</v>
      </c>
      <c r="J304" s="106">
        <v>1134999.8500000001</v>
      </c>
      <c r="K304" s="106">
        <v>0</v>
      </c>
      <c r="L304" s="106">
        <f t="shared" si="49"/>
        <v>1134999.8500000001</v>
      </c>
      <c r="M304" s="106">
        <v>0</v>
      </c>
      <c r="N304" s="106">
        <v>0</v>
      </c>
      <c r="O304" s="106">
        <f t="shared" si="48"/>
        <v>0</v>
      </c>
      <c r="P304" s="106">
        <f t="shared" si="50"/>
        <v>1134999.8500000001</v>
      </c>
      <c r="Q304" s="87"/>
      <c r="R304" s="106">
        <v>1134999.8500000001</v>
      </c>
      <c r="S304" s="106">
        <v>0</v>
      </c>
      <c r="T304" s="106">
        <v>1134999.8500000001</v>
      </c>
      <c r="U304" s="106">
        <v>0</v>
      </c>
      <c r="V304" s="106">
        <v>0</v>
      </c>
      <c r="W304" s="106">
        <v>0</v>
      </c>
      <c r="X304" s="106">
        <v>1134999.8500000001</v>
      </c>
      <c r="Y304" s="87"/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87"/>
      <c r="AH304" s="106">
        <v>0</v>
      </c>
      <c r="AI304" s="106">
        <v>0</v>
      </c>
      <c r="AJ304" s="106">
        <v>0</v>
      </c>
      <c r="AK304" s="106">
        <v>0</v>
      </c>
      <c r="AL304" s="106">
        <v>0</v>
      </c>
      <c r="AM304" s="106">
        <v>0</v>
      </c>
      <c r="AN304" s="106">
        <v>0</v>
      </c>
      <c r="AO304" s="87"/>
      <c r="AP304" s="106">
        <v>0</v>
      </c>
      <c r="AQ304" s="106">
        <v>0</v>
      </c>
      <c r="AR304" s="106">
        <v>0</v>
      </c>
      <c r="AS304" s="106">
        <v>0</v>
      </c>
      <c r="AT304" s="106">
        <v>0</v>
      </c>
      <c r="AU304" s="106">
        <v>0</v>
      </c>
      <c r="AV304" s="106">
        <v>0</v>
      </c>
      <c r="AW304" s="87"/>
      <c r="AX304" s="106">
        <f t="shared" si="52"/>
        <v>0</v>
      </c>
      <c r="AY304" s="106">
        <f t="shared" si="53"/>
        <v>0</v>
      </c>
      <c r="AZ304" s="106">
        <f t="shared" si="54"/>
        <v>0</v>
      </c>
      <c r="BA304" s="106">
        <f t="shared" si="55"/>
        <v>0</v>
      </c>
      <c r="BB304" s="106">
        <f t="shared" si="56"/>
        <v>0</v>
      </c>
      <c r="BC304" s="106">
        <f t="shared" si="57"/>
        <v>0</v>
      </c>
      <c r="BD304" s="106">
        <f t="shared" si="58"/>
        <v>0</v>
      </c>
      <c r="BE304" s="106"/>
      <c r="BF304" s="107"/>
      <c r="BG304" s="107"/>
      <c r="BH304" s="107"/>
      <c r="BI304" s="107"/>
      <c r="BJ304" s="107"/>
      <c r="BK304" s="107"/>
      <c r="BL304" s="108"/>
    </row>
    <row r="305" spans="2:64" s="95" customFormat="1" x14ac:dyDescent="0.5">
      <c r="B305" s="110">
        <v>2013</v>
      </c>
      <c r="C305" s="111">
        <v>8308</v>
      </c>
      <c r="D305" s="110">
        <v>13</v>
      </c>
      <c r="E305" s="110">
        <v>5000</v>
      </c>
      <c r="F305" s="110">
        <v>5100</v>
      </c>
      <c r="G305" s="110">
        <v>515</v>
      </c>
      <c r="H305" s="110"/>
      <c r="I305" s="112" t="s">
        <v>87</v>
      </c>
      <c r="J305" s="113">
        <v>834999.95</v>
      </c>
      <c r="K305" s="113">
        <v>0</v>
      </c>
      <c r="L305" s="113">
        <f t="shared" si="49"/>
        <v>834999.95</v>
      </c>
      <c r="M305" s="113">
        <v>0</v>
      </c>
      <c r="N305" s="113">
        <v>0</v>
      </c>
      <c r="O305" s="113">
        <f t="shared" si="48"/>
        <v>0</v>
      </c>
      <c r="P305" s="113">
        <f t="shared" si="50"/>
        <v>834999.95</v>
      </c>
      <c r="Q305" s="87"/>
      <c r="R305" s="113">
        <v>834999.95</v>
      </c>
      <c r="S305" s="113">
        <v>0</v>
      </c>
      <c r="T305" s="113">
        <v>834999.95</v>
      </c>
      <c r="U305" s="113">
        <v>0</v>
      </c>
      <c r="V305" s="113">
        <v>0</v>
      </c>
      <c r="W305" s="113">
        <v>0</v>
      </c>
      <c r="X305" s="113">
        <v>834999.95</v>
      </c>
      <c r="Y305" s="87"/>
      <c r="Z305" s="113">
        <v>0</v>
      </c>
      <c r="AA305" s="113">
        <v>0</v>
      </c>
      <c r="AB305" s="113">
        <v>0</v>
      </c>
      <c r="AC305" s="113">
        <v>0</v>
      </c>
      <c r="AD305" s="113">
        <v>0</v>
      </c>
      <c r="AE305" s="113">
        <v>0</v>
      </c>
      <c r="AF305" s="113">
        <v>0</v>
      </c>
      <c r="AG305" s="87"/>
      <c r="AH305" s="113">
        <v>0</v>
      </c>
      <c r="AI305" s="113">
        <v>0</v>
      </c>
      <c r="AJ305" s="113">
        <v>0</v>
      </c>
      <c r="AK305" s="113">
        <v>0</v>
      </c>
      <c r="AL305" s="113">
        <v>0</v>
      </c>
      <c r="AM305" s="113">
        <v>0</v>
      </c>
      <c r="AN305" s="113">
        <v>0</v>
      </c>
      <c r="AO305" s="87"/>
      <c r="AP305" s="113">
        <v>0</v>
      </c>
      <c r="AQ305" s="113">
        <v>0</v>
      </c>
      <c r="AR305" s="113">
        <v>0</v>
      </c>
      <c r="AS305" s="113">
        <v>0</v>
      </c>
      <c r="AT305" s="113">
        <v>0</v>
      </c>
      <c r="AU305" s="113">
        <v>0</v>
      </c>
      <c r="AV305" s="113">
        <v>0</v>
      </c>
      <c r="AW305" s="87"/>
      <c r="AX305" s="113">
        <f t="shared" si="52"/>
        <v>0</v>
      </c>
      <c r="AY305" s="113">
        <f t="shared" si="53"/>
        <v>0</v>
      </c>
      <c r="AZ305" s="113">
        <f t="shared" si="54"/>
        <v>0</v>
      </c>
      <c r="BA305" s="113">
        <f t="shared" si="55"/>
        <v>0</v>
      </c>
      <c r="BB305" s="113">
        <f t="shared" si="56"/>
        <v>0</v>
      </c>
      <c r="BC305" s="113">
        <f t="shared" si="57"/>
        <v>0</v>
      </c>
      <c r="BD305" s="113">
        <f t="shared" si="58"/>
        <v>0</v>
      </c>
      <c r="BE305" s="113"/>
      <c r="BF305" s="114"/>
      <c r="BG305" s="114"/>
      <c r="BH305" s="114"/>
      <c r="BI305" s="114"/>
      <c r="BJ305" s="114"/>
      <c r="BK305" s="114"/>
      <c r="BL305" s="154"/>
    </row>
    <row r="306" spans="2:64" s="116" customFormat="1" x14ac:dyDescent="0.5">
      <c r="B306" s="117">
        <v>2013</v>
      </c>
      <c r="C306" s="118">
        <v>8308</v>
      </c>
      <c r="D306" s="117">
        <v>13</v>
      </c>
      <c r="E306" s="117">
        <v>5000</v>
      </c>
      <c r="F306" s="117">
        <v>5100</v>
      </c>
      <c r="G306" s="117">
        <v>515</v>
      </c>
      <c r="H306" s="117">
        <v>51501</v>
      </c>
      <c r="I306" s="119" t="s">
        <v>88</v>
      </c>
      <c r="J306" s="87">
        <v>834999.95</v>
      </c>
      <c r="K306" s="87">
        <v>0</v>
      </c>
      <c r="L306" s="87">
        <f t="shared" si="49"/>
        <v>834999.95</v>
      </c>
      <c r="M306" s="87">
        <v>0</v>
      </c>
      <c r="N306" s="87">
        <v>0</v>
      </c>
      <c r="O306" s="87">
        <f t="shared" si="48"/>
        <v>0</v>
      </c>
      <c r="P306" s="87">
        <f t="shared" si="50"/>
        <v>834999.95</v>
      </c>
      <c r="Q306" s="87"/>
      <c r="R306" s="87">
        <v>834999.95</v>
      </c>
      <c r="S306" s="87">
        <v>0</v>
      </c>
      <c r="T306" s="87">
        <v>834999.95</v>
      </c>
      <c r="U306" s="87">
        <v>0</v>
      </c>
      <c r="V306" s="87">
        <v>0</v>
      </c>
      <c r="W306" s="87">
        <v>0</v>
      </c>
      <c r="X306" s="87">
        <v>834999.95</v>
      </c>
      <c r="Y306" s="87"/>
      <c r="Z306" s="87">
        <v>0</v>
      </c>
      <c r="AA306" s="87">
        <v>0</v>
      </c>
      <c r="AB306" s="87">
        <v>0</v>
      </c>
      <c r="AC306" s="87">
        <v>0</v>
      </c>
      <c r="AD306" s="87">
        <v>0</v>
      </c>
      <c r="AE306" s="87">
        <v>0</v>
      </c>
      <c r="AF306" s="87">
        <v>0</v>
      </c>
      <c r="AG306" s="87"/>
      <c r="AH306" s="87">
        <v>0</v>
      </c>
      <c r="AI306" s="87">
        <v>0</v>
      </c>
      <c r="AJ306" s="87">
        <v>0</v>
      </c>
      <c r="AK306" s="87">
        <v>0</v>
      </c>
      <c r="AL306" s="87">
        <v>0</v>
      </c>
      <c r="AM306" s="87">
        <v>0</v>
      </c>
      <c r="AN306" s="87">
        <v>0</v>
      </c>
      <c r="AO306" s="87"/>
      <c r="AP306" s="87">
        <v>0</v>
      </c>
      <c r="AQ306" s="87">
        <v>0</v>
      </c>
      <c r="AR306" s="87">
        <v>0</v>
      </c>
      <c r="AS306" s="87">
        <v>0</v>
      </c>
      <c r="AT306" s="87">
        <v>0</v>
      </c>
      <c r="AU306" s="87">
        <v>0</v>
      </c>
      <c r="AV306" s="87">
        <v>0</v>
      </c>
      <c r="AW306" s="87"/>
      <c r="AX306" s="120">
        <f t="shared" si="52"/>
        <v>0</v>
      </c>
      <c r="AY306" s="120">
        <f t="shared" si="53"/>
        <v>0</v>
      </c>
      <c r="AZ306" s="120">
        <f t="shared" si="54"/>
        <v>0</v>
      </c>
      <c r="BA306" s="120">
        <f t="shared" si="55"/>
        <v>0</v>
      </c>
      <c r="BB306" s="120">
        <f t="shared" si="56"/>
        <v>0</v>
      </c>
      <c r="BC306" s="120">
        <f t="shared" si="57"/>
        <v>0</v>
      </c>
      <c r="BD306" s="120">
        <f t="shared" si="58"/>
        <v>0</v>
      </c>
      <c r="BE306" s="120" t="s">
        <v>72</v>
      </c>
      <c r="BF306" s="87">
        <v>20</v>
      </c>
      <c r="BG306" s="87">
        <v>0</v>
      </c>
      <c r="BH306" s="87">
        <v>20</v>
      </c>
      <c r="BI306" s="87">
        <v>0</v>
      </c>
      <c r="BJ306" s="128">
        <v>0</v>
      </c>
      <c r="BK306" s="128">
        <v>0</v>
      </c>
      <c r="BL306" s="127">
        <v>13.51501</v>
      </c>
    </row>
    <row r="307" spans="2:64" s="116" customFormat="1" x14ac:dyDescent="0.5">
      <c r="B307" s="110">
        <v>2013</v>
      </c>
      <c r="C307" s="111">
        <v>8308</v>
      </c>
      <c r="D307" s="110">
        <v>13</v>
      </c>
      <c r="E307" s="110">
        <v>5000</v>
      </c>
      <c r="F307" s="110">
        <v>5100</v>
      </c>
      <c r="G307" s="110">
        <v>519</v>
      </c>
      <c r="H307" s="110"/>
      <c r="I307" s="112" t="s">
        <v>116</v>
      </c>
      <c r="J307" s="113">
        <v>299999.90000000002</v>
      </c>
      <c r="K307" s="113">
        <v>0</v>
      </c>
      <c r="L307" s="113">
        <f t="shared" si="49"/>
        <v>299999.90000000002</v>
      </c>
      <c r="M307" s="113">
        <v>0</v>
      </c>
      <c r="N307" s="113">
        <v>0</v>
      </c>
      <c r="O307" s="113">
        <f t="shared" si="48"/>
        <v>0</v>
      </c>
      <c r="P307" s="113">
        <f t="shared" si="50"/>
        <v>299999.90000000002</v>
      </c>
      <c r="Q307" s="87"/>
      <c r="R307" s="113">
        <v>299999.90000000002</v>
      </c>
      <c r="S307" s="113">
        <v>0</v>
      </c>
      <c r="T307" s="113">
        <v>299999.90000000002</v>
      </c>
      <c r="U307" s="113">
        <v>0</v>
      </c>
      <c r="V307" s="113">
        <v>0</v>
      </c>
      <c r="W307" s="113">
        <v>0</v>
      </c>
      <c r="X307" s="113">
        <v>299999.90000000002</v>
      </c>
      <c r="Y307" s="87"/>
      <c r="Z307" s="113">
        <v>0</v>
      </c>
      <c r="AA307" s="113">
        <v>0</v>
      </c>
      <c r="AB307" s="113">
        <v>0</v>
      </c>
      <c r="AC307" s="113">
        <v>0</v>
      </c>
      <c r="AD307" s="113">
        <v>0</v>
      </c>
      <c r="AE307" s="113">
        <v>0</v>
      </c>
      <c r="AF307" s="113">
        <v>0</v>
      </c>
      <c r="AG307" s="87"/>
      <c r="AH307" s="113">
        <v>0</v>
      </c>
      <c r="AI307" s="113">
        <v>0</v>
      </c>
      <c r="AJ307" s="113">
        <v>0</v>
      </c>
      <c r="AK307" s="113">
        <v>0</v>
      </c>
      <c r="AL307" s="113">
        <v>0</v>
      </c>
      <c r="AM307" s="113">
        <v>0</v>
      </c>
      <c r="AN307" s="113">
        <v>0</v>
      </c>
      <c r="AO307" s="87"/>
      <c r="AP307" s="113">
        <v>0</v>
      </c>
      <c r="AQ307" s="113">
        <v>0</v>
      </c>
      <c r="AR307" s="113">
        <v>0</v>
      </c>
      <c r="AS307" s="113">
        <v>0</v>
      </c>
      <c r="AT307" s="113">
        <v>0</v>
      </c>
      <c r="AU307" s="113">
        <v>0</v>
      </c>
      <c r="AV307" s="113">
        <v>0</v>
      </c>
      <c r="AW307" s="87"/>
      <c r="AX307" s="113">
        <f t="shared" si="52"/>
        <v>0</v>
      </c>
      <c r="AY307" s="113">
        <f t="shared" si="53"/>
        <v>0</v>
      </c>
      <c r="AZ307" s="113">
        <f t="shared" si="54"/>
        <v>0</v>
      </c>
      <c r="BA307" s="113">
        <f t="shared" si="55"/>
        <v>0</v>
      </c>
      <c r="BB307" s="113">
        <f t="shared" si="56"/>
        <v>0</v>
      </c>
      <c r="BC307" s="113">
        <f t="shared" si="57"/>
        <v>0</v>
      </c>
      <c r="BD307" s="113">
        <f t="shared" si="58"/>
        <v>0</v>
      </c>
      <c r="BE307" s="113"/>
      <c r="BF307" s="114"/>
      <c r="BG307" s="114"/>
      <c r="BH307" s="114"/>
      <c r="BI307" s="114"/>
      <c r="BJ307" s="114"/>
      <c r="BK307" s="114"/>
      <c r="BL307" s="115"/>
    </row>
    <row r="308" spans="2:64" s="95" customFormat="1" x14ac:dyDescent="0.5">
      <c r="B308" s="117">
        <v>2013</v>
      </c>
      <c r="C308" s="118">
        <v>8308</v>
      </c>
      <c r="D308" s="117">
        <v>13</v>
      </c>
      <c r="E308" s="117">
        <v>5000</v>
      </c>
      <c r="F308" s="117">
        <v>5100</v>
      </c>
      <c r="G308" s="117">
        <v>519</v>
      </c>
      <c r="H308" s="117">
        <v>51901</v>
      </c>
      <c r="I308" s="119" t="s">
        <v>117</v>
      </c>
      <c r="J308" s="87">
        <v>299999.90000000002</v>
      </c>
      <c r="K308" s="87">
        <v>0</v>
      </c>
      <c r="L308" s="87">
        <f t="shared" si="49"/>
        <v>299999.90000000002</v>
      </c>
      <c r="M308" s="87">
        <v>0</v>
      </c>
      <c r="N308" s="87">
        <v>0</v>
      </c>
      <c r="O308" s="87">
        <f t="shared" si="48"/>
        <v>0</v>
      </c>
      <c r="P308" s="87">
        <f t="shared" si="50"/>
        <v>299999.90000000002</v>
      </c>
      <c r="Q308" s="87"/>
      <c r="R308" s="87">
        <v>299999.90000000002</v>
      </c>
      <c r="S308" s="87">
        <v>0</v>
      </c>
      <c r="T308" s="87">
        <v>299999.90000000002</v>
      </c>
      <c r="U308" s="87">
        <v>0</v>
      </c>
      <c r="V308" s="87">
        <v>0</v>
      </c>
      <c r="W308" s="87">
        <v>0</v>
      </c>
      <c r="X308" s="87">
        <v>299999.90000000002</v>
      </c>
      <c r="Y308" s="87"/>
      <c r="Z308" s="87">
        <v>0</v>
      </c>
      <c r="AA308" s="87">
        <v>0</v>
      </c>
      <c r="AB308" s="87">
        <v>0</v>
      </c>
      <c r="AC308" s="87">
        <v>0</v>
      </c>
      <c r="AD308" s="87">
        <v>0</v>
      </c>
      <c r="AE308" s="87">
        <v>0</v>
      </c>
      <c r="AF308" s="87">
        <v>0</v>
      </c>
      <c r="AG308" s="87"/>
      <c r="AH308" s="87">
        <v>0</v>
      </c>
      <c r="AI308" s="87">
        <v>0</v>
      </c>
      <c r="AJ308" s="87">
        <v>0</v>
      </c>
      <c r="AK308" s="87">
        <v>0</v>
      </c>
      <c r="AL308" s="87">
        <v>0</v>
      </c>
      <c r="AM308" s="87">
        <v>0</v>
      </c>
      <c r="AN308" s="87">
        <v>0</v>
      </c>
      <c r="AO308" s="87"/>
      <c r="AP308" s="87">
        <v>0</v>
      </c>
      <c r="AQ308" s="87">
        <v>0</v>
      </c>
      <c r="AR308" s="87">
        <v>0</v>
      </c>
      <c r="AS308" s="87">
        <v>0</v>
      </c>
      <c r="AT308" s="87">
        <v>0</v>
      </c>
      <c r="AU308" s="87">
        <v>0</v>
      </c>
      <c r="AV308" s="87">
        <v>0</v>
      </c>
      <c r="AW308" s="87"/>
      <c r="AX308" s="120">
        <f t="shared" si="52"/>
        <v>0</v>
      </c>
      <c r="AY308" s="120">
        <f t="shared" si="53"/>
        <v>0</v>
      </c>
      <c r="AZ308" s="120">
        <f t="shared" si="54"/>
        <v>0</v>
      </c>
      <c r="BA308" s="120">
        <f t="shared" si="55"/>
        <v>0</v>
      </c>
      <c r="BB308" s="120">
        <f t="shared" si="56"/>
        <v>0</v>
      </c>
      <c r="BC308" s="120">
        <f t="shared" si="57"/>
        <v>0</v>
      </c>
      <c r="BD308" s="120">
        <f t="shared" si="58"/>
        <v>0</v>
      </c>
      <c r="BE308" s="120" t="s">
        <v>72</v>
      </c>
      <c r="BF308" s="87">
        <v>20</v>
      </c>
      <c r="BG308" s="87">
        <v>0</v>
      </c>
      <c r="BH308" s="87">
        <v>20</v>
      </c>
      <c r="BI308" s="87">
        <v>0</v>
      </c>
      <c r="BJ308" s="128">
        <v>0</v>
      </c>
      <c r="BK308" s="128">
        <v>0</v>
      </c>
      <c r="BL308" s="127">
        <v>13.5901</v>
      </c>
    </row>
    <row r="309" spans="2:64" s="116" customFormat="1" x14ac:dyDescent="0.5">
      <c r="B309" s="103">
        <v>2013</v>
      </c>
      <c r="C309" s="104">
        <v>8308</v>
      </c>
      <c r="D309" s="103">
        <v>13</v>
      </c>
      <c r="E309" s="103">
        <v>5000</v>
      </c>
      <c r="F309" s="103">
        <v>5600</v>
      </c>
      <c r="G309" s="103"/>
      <c r="H309" s="103"/>
      <c r="I309" s="105" t="s">
        <v>127</v>
      </c>
      <c r="J309" s="106">
        <v>1899999.96</v>
      </c>
      <c r="K309" s="106">
        <v>0</v>
      </c>
      <c r="L309" s="106">
        <f t="shared" si="49"/>
        <v>1899999.96</v>
      </c>
      <c r="M309" s="106">
        <v>0</v>
      </c>
      <c r="N309" s="106">
        <v>0</v>
      </c>
      <c r="O309" s="106">
        <f t="shared" si="48"/>
        <v>0</v>
      </c>
      <c r="P309" s="106">
        <f t="shared" si="50"/>
        <v>1899999.96</v>
      </c>
      <c r="Q309" s="87"/>
      <c r="R309" s="106">
        <v>1899999.96</v>
      </c>
      <c r="S309" s="106">
        <v>0</v>
      </c>
      <c r="T309" s="106">
        <v>1899999.96</v>
      </c>
      <c r="U309" s="106">
        <v>0</v>
      </c>
      <c r="V309" s="106">
        <v>0</v>
      </c>
      <c r="W309" s="106">
        <v>0</v>
      </c>
      <c r="X309" s="106">
        <v>1899999.96</v>
      </c>
      <c r="Y309" s="87"/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87"/>
      <c r="AH309" s="106">
        <v>0</v>
      </c>
      <c r="AI309" s="106">
        <v>0</v>
      </c>
      <c r="AJ309" s="106">
        <v>0</v>
      </c>
      <c r="AK309" s="106">
        <v>0</v>
      </c>
      <c r="AL309" s="106">
        <v>0</v>
      </c>
      <c r="AM309" s="106">
        <v>0</v>
      </c>
      <c r="AN309" s="106">
        <v>0</v>
      </c>
      <c r="AO309" s="87"/>
      <c r="AP309" s="106">
        <v>0</v>
      </c>
      <c r="AQ309" s="106">
        <v>0</v>
      </c>
      <c r="AR309" s="106">
        <v>0</v>
      </c>
      <c r="AS309" s="106">
        <v>0</v>
      </c>
      <c r="AT309" s="106">
        <v>0</v>
      </c>
      <c r="AU309" s="106">
        <v>0</v>
      </c>
      <c r="AV309" s="106">
        <v>0</v>
      </c>
      <c r="AW309" s="87"/>
      <c r="AX309" s="106">
        <f t="shared" si="52"/>
        <v>0</v>
      </c>
      <c r="AY309" s="106">
        <f t="shared" si="53"/>
        <v>0</v>
      </c>
      <c r="AZ309" s="106">
        <f t="shared" si="54"/>
        <v>0</v>
      </c>
      <c r="BA309" s="106">
        <f t="shared" si="55"/>
        <v>0</v>
      </c>
      <c r="BB309" s="106">
        <f t="shared" si="56"/>
        <v>0</v>
      </c>
      <c r="BC309" s="106">
        <f t="shared" si="57"/>
        <v>0</v>
      </c>
      <c r="BD309" s="106">
        <f t="shared" si="58"/>
        <v>0</v>
      </c>
      <c r="BE309" s="106"/>
      <c r="BF309" s="107"/>
      <c r="BG309" s="107"/>
      <c r="BH309" s="107"/>
      <c r="BI309" s="107"/>
      <c r="BJ309" s="107"/>
      <c r="BK309" s="107"/>
      <c r="BL309" s="108"/>
    </row>
    <row r="310" spans="2:64" s="95" customFormat="1" x14ac:dyDescent="0.5">
      <c r="B310" s="110">
        <v>2013</v>
      </c>
      <c r="C310" s="111">
        <v>8308</v>
      </c>
      <c r="D310" s="110">
        <v>13</v>
      </c>
      <c r="E310" s="110">
        <v>5000</v>
      </c>
      <c r="F310" s="110">
        <v>5600</v>
      </c>
      <c r="G310" s="110">
        <v>565</v>
      </c>
      <c r="H310" s="110"/>
      <c r="I310" s="112" t="s">
        <v>141</v>
      </c>
      <c r="J310" s="113">
        <v>1899999.96</v>
      </c>
      <c r="K310" s="113">
        <v>0</v>
      </c>
      <c r="L310" s="113">
        <f t="shared" si="49"/>
        <v>1899999.96</v>
      </c>
      <c r="M310" s="113">
        <v>0</v>
      </c>
      <c r="N310" s="113">
        <v>0</v>
      </c>
      <c r="O310" s="113">
        <f t="shared" si="48"/>
        <v>0</v>
      </c>
      <c r="P310" s="113">
        <f t="shared" si="50"/>
        <v>1899999.96</v>
      </c>
      <c r="Q310" s="87"/>
      <c r="R310" s="113">
        <v>1899999.96</v>
      </c>
      <c r="S310" s="113">
        <v>0</v>
      </c>
      <c r="T310" s="113">
        <v>1899999.96</v>
      </c>
      <c r="U310" s="113">
        <v>0</v>
      </c>
      <c r="V310" s="113">
        <v>0</v>
      </c>
      <c r="W310" s="113">
        <v>0</v>
      </c>
      <c r="X310" s="113">
        <v>1899999.96</v>
      </c>
      <c r="Y310" s="87"/>
      <c r="Z310" s="113">
        <v>0</v>
      </c>
      <c r="AA310" s="113">
        <v>0</v>
      </c>
      <c r="AB310" s="113">
        <v>0</v>
      </c>
      <c r="AC310" s="113">
        <v>0</v>
      </c>
      <c r="AD310" s="113">
        <v>0</v>
      </c>
      <c r="AE310" s="113">
        <v>0</v>
      </c>
      <c r="AF310" s="113">
        <v>0</v>
      </c>
      <c r="AG310" s="87"/>
      <c r="AH310" s="113">
        <v>0</v>
      </c>
      <c r="AI310" s="113">
        <v>0</v>
      </c>
      <c r="AJ310" s="113">
        <v>0</v>
      </c>
      <c r="AK310" s="113">
        <v>0</v>
      </c>
      <c r="AL310" s="113">
        <v>0</v>
      </c>
      <c r="AM310" s="113">
        <v>0</v>
      </c>
      <c r="AN310" s="113">
        <v>0</v>
      </c>
      <c r="AO310" s="87"/>
      <c r="AP310" s="113">
        <v>0</v>
      </c>
      <c r="AQ310" s="113">
        <v>0</v>
      </c>
      <c r="AR310" s="113">
        <v>0</v>
      </c>
      <c r="AS310" s="113">
        <v>0</v>
      </c>
      <c r="AT310" s="113">
        <v>0</v>
      </c>
      <c r="AU310" s="113">
        <v>0</v>
      </c>
      <c r="AV310" s="113">
        <v>0</v>
      </c>
      <c r="AW310" s="87"/>
      <c r="AX310" s="113">
        <f t="shared" si="52"/>
        <v>0</v>
      </c>
      <c r="AY310" s="113">
        <f t="shared" si="53"/>
        <v>0</v>
      </c>
      <c r="AZ310" s="113">
        <f t="shared" si="54"/>
        <v>0</v>
      </c>
      <c r="BA310" s="113">
        <f t="shared" si="55"/>
        <v>0</v>
      </c>
      <c r="BB310" s="113">
        <f t="shared" si="56"/>
        <v>0</v>
      </c>
      <c r="BC310" s="113">
        <f t="shared" si="57"/>
        <v>0</v>
      </c>
      <c r="BD310" s="113">
        <f t="shared" si="58"/>
        <v>0</v>
      </c>
      <c r="BE310" s="113"/>
      <c r="BF310" s="114"/>
      <c r="BG310" s="114"/>
      <c r="BH310" s="114"/>
      <c r="BI310" s="114"/>
      <c r="BJ310" s="114"/>
      <c r="BK310" s="114"/>
      <c r="BL310" s="115"/>
    </row>
    <row r="311" spans="2:64" s="102" customFormat="1" x14ac:dyDescent="0.5">
      <c r="B311" s="117">
        <v>2013</v>
      </c>
      <c r="C311" s="118">
        <v>8308</v>
      </c>
      <c r="D311" s="117">
        <v>13</v>
      </c>
      <c r="E311" s="117">
        <v>5000</v>
      </c>
      <c r="F311" s="117">
        <v>5600</v>
      </c>
      <c r="G311" s="117">
        <v>565</v>
      </c>
      <c r="H311" s="117">
        <v>56501</v>
      </c>
      <c r="I311" s="119" t="s">
        <v>142</v>
      </c>
      <c r="J311" s="87">
        <v>1899999.96</v>
      </c>
      <c r="K311" s="87">
        <v>0</v>
      </c>
      <c r="L311" s="87">
        <f t="shared" si="49"/>
        <v>1899999.96</v>
      </c>
      <c r="M311" s="87">
        <v>0</v>
      </c>
      <c r="N311" s="87">
        <v>0</v>
      </c>
      <c r="O311" s="87">
        <f t="shared" si="48"/>
        <v>0</v>
      </c>
      <c r="P311" s="87">
        <f t="shared" si="50"/>
        <v>1899999.96</v>
      </c>
      <c r="Q311" s="87"/>
      <c r="R311" s="87">
        <v>1899999.96</v>
      </c>
      <c r="S311" s="87">
        <v>0</v>
      </c>
      <c r="T311" s="87">
        <v>1899999.96</v>
      </c>
      <c r="U311" s="87">
        <v>0</v>
      </c>
      <c r="V311" s="87">
        <v>0</v>
      </c>
      <c r="W311" s="87">
        <v>0</v>
      </c>
      <c r="X311" s="87">
        <v>1899999.96</v>
      </c>
      <c r="Y311" s="87"/>
      <c r="Z311" s="87">
        <v>0</v>
      </c>
      <c r="AA311" s="87">
        <v>0</v>
      </c>
      <c r="AB311" s="87">
        <v>0</v>
      </c>
      <c r="AC311" s="87">
        <v>0</v>
      </c>
      <c r="AD311" s="87">
        <v>0</v>
      </c>
      <c r="AE311" s="87">
        <v>0</v>
      </c>
      <c r="AF311" s="87">
        <v>0</v>
      </c>
      <c r="AG311" s="87"/>
      <c r="AH311" s="87">
        <v>0</v>
      </c>
      <c r="AI311" s="87">
        <v>0</v>
      </c>
      <c r="AJ311" s="87">
        <v>0</v>
      </c>
      <c r="AK311" s="87">
        <v>0</v>
      </c>
      <c r="AL311" s="87">
        <v>0</v>
      </c>
      <c r="AM311" s="87">
        <v>0</v>
      </c>
      <c r="AN311" s="87">
        <v>0</v>
      </c>
      <c r="AO311" s="87"/>
      <c r="AP311" s="87">
        <v>0</v>
      </c>
      <c r="AQ311" s="87">
        <v>0</v>
      </c>
      <c r="AR311" s="87">
        <v>0</v>
      </c>
      <c r="AS311" s="87">
        <v>0</v>
      </c>
      <c r="AT311" s="87">
        <v>0</v>
      </c>
      <c r="AU311" s="87">
        <v>0</v>
      </c>
      <c r="AV311" s="87">
        <v>0</v>
      </c>
      <c r="AW311" s="87"/>
      <c r="AX311" s="120">
        <f t="shared" si="52"/>
        <v>0</v>
      </c>
      <c r="AY311" s="120">
        <f t="shared" si="53"/>
        <v>0</v>
      </c>
      <c r="AZ311" s="120">
        <f t="shared" si="54"/>
        <v>0</v>
      </c>
      <c r="BA311" s="120">
        <f t="shared" si="55"/>
        <v>0</v>
      </c>
      <c r="BB311" s="120">
        <f t="shared" si="56"/>
        <v>0</v>
      </c>
      <c r="BC311" s="120">
        <f t="shared" si="57"/>
        <v>0</v>
      </c>
      <c r="BD311" s="120">
        <f t="shared" si="58"/>
        <v>0</v>
      </c>
      <c r="BE311" s="120" t="s">
        <v>72</v>
      </c>
      <c r="BF311" s="87">
        <v>20</v>
      </c>
      <c r="BG311" s="87">
        <v>0</v>
      </c>
      <c r="BH311" s="87">
        <v>20</v>
      </c>
      <c r="BI311" s="87">
        <v>0</v>
      </c>
      <c r="BJ311" s="128">
        <v>0</v>
      </c>
      <c r="BK311" s="128">
        <v>0</v>
      </c>
      <c r="BL311" s="127">
        <v>13.565009999999999</v>
      </c>
    </row>
    <row r="312" spans="2:64" s="109" customFormat="1" x14ac:dyDescent="0.5">
      <c r="B312" s="103">
        <v>2013</v>
      </c>
      <c r="C312" s="104">
        <v>8308</v>
      </c>
      <c r="D312" s="103">
        <v>13</v>
      </c>
      <c r="E312" s="103">
        <v>5000</v>
      </c>
      <c r="F312" s="103">
        <v>5900</v>
      </c>
      <c r="G312" s="103"/>
      <c r="H312" s="103"/>
      <c r="I312" s="105" t="s">
        <v>94</v>
      </c>
      <c r="J312" s="106">
        <v>750000</v>
      </c>
      <c r="K312" s="106">
        <v>0</v>
      </c>
      <c r="L312" s="106">
        <f t="shared" si="49"/>
        <v>750000</v>
      </c>
      <c r="M312" s="106">
        <v>0</v>
      </c>
      <c r="N312" s="106">
        <v>0</v>
      </c>
      <c r="O312" s="106">
        <f t="shared" si="48"/>
        <v>0</v>
      </c>
      <c r="P312" s="106">
        <f t="shared" si="50"/>
        <v>750000</v>
      </c>
      <c r="Q312" s="87"/>
      <c r="R312" s="106">
        <v>750000</v>
      </c>
      <c r="S312" s="106">
        <v>0</v>
      </c>
      <c r="T312" s="106">
        <v>750000</v>
      </c>
      <c r="U312" s="106">
        <v>0</v>
      </c>
      <c r="V312" s="106">
        <v>0</v>
      </c>
      <c r="W312" s="106">
        <v>0</v>
      </c>
      <c r="X312" s="106">
        <v>750000</v>
      </c>
      <c r="Y312" s="87"/>
      <c r="Z312" s="106">
        <v>0</v>
      </c>
      <c r="AA312" s="106">
        <v>0</v>
      </c>
      <c r="AB312" s="106">
        <v>0</v>
      </c>
      <c r="AC312" s="106">
        <v>0</v>
      </c>
      <c r="AD312" s="106">
        <v>0</v>
      </c>
      <c r="AE312" s="106">
        <v>0</v>
      </c>
      <c r="AF312" s="106">
        <v>0</v>
      </c>
      <c r="AG312" s="87"/>
      <c r="AH312" s="106">
        <v>0</v>
      </c>
      <c r="AI312" s="106">
        <v>0</v>
      </c>
      <c r="AJ312" s="106">
        <v>0</v>
      </c>
      <c r="AK312" s="106">
        <v>0</v>
      </c>
      <c r="AL312" s="106">
        <v>0</v>
      </c>
      <c r="AM312" s="106">
        <v>0</v>
      </c>
      <c r="AN312" s="106">
        <v>0</v>
      </c>
      <c r="AO312" s="87"/>
      <c r="AP312" s="106">
        <v>0</v>
      </c>
      <c r="AQ312" s="106">
        <v>0</v>
      </c>
      <c r="AR312" s="106">
        <v>0</v>
      </c>
      <c r="AS312" s="106">
        <v>0</v>
      </c>
      <c r="AT312" s="106">
        <v>0</v>
      </c>
      <c r="AU312" s="106">
        <v>0</v>
      </c>
      <c r="AV312" s="106">
        <v>0</v>
      </c>
      <c r="AW312" s="87"/>
      <c r="AX312" s="106">
        <f t="shared" si="52"/>
        <v>0</v>
      </c>
      <c r="AY312" s="106">
        <f t="shared" si="53"/>
        <v>0</v>
      </c>
      <c r="AZ312" s="106">
        <f t="shared" si="54"/>
        <v>0</v>
      </c>
      <c r="BA312" s="106">
        <f t="shared" si="55"/>
        <v>0</v>
      </c>
      <c r="BB312" s="106">
        <f t="shared" si="56"/>
        <v>0</v>
      </c>
      <c r="BC312" s="106">
        <f t="shared" si="57"/>
        <v>0</v>
      </c>
      <c r="BD312" s="106">
        <f t="shared" si="58"/>
        <v>0</v>
      </c>
      <c r="BE312" s="106"/>
      <c r="BF312" s="107"/>
      <c r="BG312" s="107"/>
      <c r="BH312" s="107"/>
      <c r="BI312" s="107"/>
      <c r="BJ312" s="107"/>
      <c r="BK312" s="107"/>
      <c r="BL312" s="108"/>
    </row>
    <row r="313" spans="2:64" s="116" customFormat="1" x14ac:dyDescent="0.5">
      <c r="B313" s="110">
        <v>2013</v>
      </c>
      <c r="C313" s="111">
        <v>8308</v>
      </c>
      <c r="D313" s="110">
        <v>13</v>
      </c>
      <c r="E313" s="110">
        <v>5000</v>
      </c>
      <c r="F313" s="110">
        <v>5900</v>
      </c>
      <c r="G313" s="110">
        <v>591</v>
      </c>
      <c r="H313" s="110"/>
      <c r="I313" s="112" t="s">
        <v>95</v>
      </c>
      <c r="J313" s="113">
        <v>750000</v>
      </c>
      <c r="K313" s="113">
        <v>0</v>
      </c>
      <c r="L313" s="113">
        <f t="shared" si="49"/>
        <v>750000</v>
      </c>
      <c r="M313" s="113">
        <v>0</v>
      </c>
      <c r="N313" s="113">
        <v>0</v>
      </c>
      <c r="O313" s="113">
        <f t="shared" si="48"/>
        <v>0</v>
      </c>
      <c r="P313" s="113">
        <f t="shared" si="50"/>
        <v>750000</v>
      </c>
      <c r="Q313" s="87"/>
      <c r="R313" s="113">
        <v>750000</v>
      </c>
      <c r="S313" s="113">
        <v>0</v>
      </c>
      <c r="T313" s="113">
        <v>750000</v>
      </c>
      <c r="U313" s="113">
        <v>0</v>
      </c>
      <c r="V313" s="113">
        <v>0</v>
      </c>
      <c r="W313" s="113">
        <v>0</v>
      </c>
      <c r="X313" s="113">
        <v>750000</v>
      </c>
      <c r="Y313" s="87"/>
      <c r="Z313" s="113">
        <v>0</v>
      </c>
      <c r="AA313" s="113">
        <v>0</v>
      </c>
      <c r="AB313" s="113">
        <v>0</v>
      </c>
      <c r="AC313" s="113">
        <v>0</v>
      </c>
      <c r="AD313" s="113">
        <v>0</v>
      </c>
      <c r="AE313" s="113">
        <v>0</v>
      </c>
      <c r="AF313" s="113">
        <v>0</v>
      </c>
      <c r="AG313" s="87"/>
      <c r="AH313" s="113">
        <v>0</v>
      </c>
      <c r="AI313" s="113">
        <v>0</v>
      </c>
      <c r="AJ313" s="113">
        <v>0</v>
      </c>
      <c r="AK313" s="113">
        <v>0</v>
      </c>
      <c r="AL313" s="113">
        <v>0</v>
      </c>
      <c r="AM313" s="113">
        <v>0</v>
      </c>
      <c r="AN313" s="113">
        <v>0</v>
      </c>
      <c r="AO313" s="87"/>
      <c r="AP313" s="113">
        <v>0</v>
      </c>
      <c r="AQ313" s="113">
        <v>0</v>
      </c>
      <c r="AR313" s="113">
        <v>0</v>
      </c>
      <c r="AS313" s="113">
        <v>0</v>
      </c>
      <c r="AT313" s="113">
        <v>0</v>
      </c>
      <c r="AU313" s="113">
        <v>0</v>
      </c>
      <c r="AV313" s="113">
        <v>0</v>
      </c>
      <c r="AW313" s="87"/>
      <c r="AX313" s="113">
        <f t="shared" si="52"/>
        <v>0</v>
      </c>
      <c r="AY313" s="113">
        <f t="shared" si="53"/>
        <v>0</v>
      </c>
      <c r="AZ313" s="113">
        <f t="shared" si="54"/>
        <v>0</v>
      </c>
      <c r="BA313" s="113">
        <f t="shared" si="55"/>
        <v>0</v>
      </c>
      <c r="BB313" s="113">
        <f t="shared" si="56"/>
        <v>0</v>
      </c>
      <c r="BC313" s="113">
        <f t="shared" si="57"/>
        <v>0</v>
      </c>
      <c r="BD313" s="113">
        <f t="shared" si="58"/>
        <v>0</v>
      </c>
      <c r="BE313" s="113"/>
      <c r="BF313" s="114"/>
      <c r="BG313" s="114"/>
      <c r="BH313" s="114"/>
      <c r="BI313" s="114"/>
      <c r="BJ313" s="114"/>
      <c r="BK313" s="114"/>
      <c r="BL313" s="115"/>
    </row>
    <row r="314" spans="2:64" s="95" customFormat="1" x14ac:dyDescent="0.5">
      <c r="B314" s="117">
        <v>2013</v>
      </c>
      <c r="C314" s="118">
        <v>8308</v>
      </c>
      <c r="D314" s="117">
        <v>13</v>
      </c>
      <c r="E314" s="117">
        <v>5000</v>
      </c>
      <c r="F314" s="117">
        <v>5900</v>
      </c>
      <c r="G314" s="117">
        <v>591</v>
      </c>
      <c r="H314" s="117">
        <v>59101</v>
      </c>
      <c r="I314" s="119" t="s">
        <v>95</v>
      </c>
      <c r="J314" s="87">
        <v>750000</v>
      </c>
      <c r="K314" s="87">
        <v>0</v>
      </c>
      <c r="L314" s="87">
        <f t="shared" si="49"/>
        <v>750000</v>
      </c>
      <c r="M314" s="87">
        <v>0</v>
      </c>
      <c r="N314" s="87">
        <v>0</v>
      </c>
      <c r="O314" s="87">
        <f t="shared" si="48"/>
        <v>0</v>
      </c>
      <c r="P314" s="87">
        <f t="shared" si="50"/>
        <v>750000</v>
      </c>
      <c r="Q314" s="87"/>
      <c r="R314" s="87">
        <v>750000</v>
      </c>
      <c r="S314" s="87">
        <v>0</v>
      </c>
      <c r="T314" s="87">
        <v>750000</v>
      </c>
      <c r="U314" s="87">
        <v>0</v>
      </c>
      <c r="V314" s="87">
        <v>0</v>
      </c>
      <c r="W314" s="87">
        <v>0</v>
      </c>
      <c r="X314" s="87">
        <v>750000</v>
      </c>
      <c r="Y314" s="87"/>
      <c r="Z314" s="87">
        <v>0</v>
      </c>
      <c r="AA314" s="87">
        <v>0</v>
      </c>
      <c r="AB314" s="87">
        <v>0</v>
      </c>
      <c r="AC314" s="87">
        <v>0</v>
      </c>
      <c r="AD314" s="87">
        <v>0</v>
      </c>
      <c r="AE314" s="87">
        <v>0</v>
      </c>
      <c r="AF314" s="87">
        <v>0</v>
      </c>
      <c r="AG314" s="87"/>
      <c r="AH314" s="87">
        <v>0</v>
      </c>
      <c r="AI314" s="87">
        <v>0</v>
      </c>
      <c r="AJ314" s="87">
        <v>0</v>
      </c>
      <c r="AK314" s="87">
        <v>0</v>
      </c>
      <c r="AL314" s="87">
        <v>0</v>
      </c>
      <c r="AM314" s="87">
        <v>0</v>
      </c>
      <c r="AN314" s="87">
        <v>0</v>
      </c>
      <c r="AO314" s="87"/>
      <c r="AP314" s="87">
        <v>0</v>
      </c>
      <c r="AQ314" s="87">
        <v>0</v>
      </c>
      <c r="AR314" s="87">
        <v>0</v>
      </c>
      <c r="AS314" s="87">
        <v>0</v>
      </c>
      <c r="AT314" s="87">
        <v>0</v>
      </c>
      <c r="AU314" s="87">
        <v>0</v>
      </c>
      <c r="AV314" s="87">
        <v>0</v>
      </c>
      <c r="AW314" s="87"/>
      <c r="AX314" s="120">
        <f t="shared" si="52"/>
        <v>0</v>
      </c>
      <c r="AY314" s="120">
        <f t="shared" si="53"/>
        <v>0</v>
      </c>
      <c r="AZ314" s="120">
        <f t="shared" si="54"/>
        <v>0</v>
      </c>
      <c r="BA314" s="120">
        <f t="shared" si="55"/>
        <v>0</v>
      </c>
      <c r="BB314" s="120">
        <f t="shared" si="56"/>
        <v>0</v>
      </c>
      <c r="BC314" s="120">
        <f t="shared" si="57"/>
        <v>0</v>
      </c>
      <c r="BD314" s="120">
        <f t="shared" si="58"/>
        <v>0</v>
      </c>
      <c r="BE314" s="120" t="s">
        <v>113</v>
      </c>
      <c r="BF314" s="87">
        <v>5</v>
      </c>
      <c r="BG314" s="87">
        <v>0</v>
      </c>
      <c r="BH314" s="87">
        <v>5</v>
      </c>
      <c r="BI314" s="87">
        <v>0</v>
      </c>
      <c r="BJ314" s="128">
        <v>0</v>
      </c>
      <c r="BK314" s="128">
        <v>0</v>
      </c>
      <c r="BL314" s="127">
        <v>13.591010000000001</v>
      </c>
    </row>
    <row r="315" spans="2:64" s="116" customFormat="1" x14ac:dyDescent="0.5">
      <c r="B315" s="89">
        <v>2013</v>
      </c>
      <c r="C315" s="90">
        <v>8308</v>
      </c>
      <c r="D315" s="89">
        <v>15</v>
      </c>
      <c r="E315" s="89"/>
      <c r="F315" s="89"/>
      <c r="G315" s="89"/>
      <c r="H315" s="89"/>
      <c r="I315" s="91" t="s">
        <v>40</v>
      </c>
      <c r="J315" s="92">
        <f>J317+J331+J335</f>
        <v>999600</v>
      </c>
      <c r="K315" s="92">
        <f>K317+K331+K335</f>
        <v>0</v>
      </c>
      <c r="L315" s="92">
        <f t="shared" si="49"/>
        <v>999600</v>
      </c>
      <c r="M315" s="92">
        <f t="shared" ref="M315:N315" si="60">M317+M331+M335</f>
        <v>4955430</v>
      </c>
      <c r="N315" s="92">
        <f t="shared" si="60"/>
        <v>0</v>
      </c>
      <c r="O315" s="92">
        <f t="shared" si="48"/>
        <v>4955430</v>
      </c>
      <c r="P315" s="92">
        <f t="shared" si="50"/>
        <v>5955030</v>
      </c>
      <c r="Q315" s="82"/>
      <c r="R315" s="92">
        <v>999600</v>
      </c>
      <c r="S315" s="92">
        <v>0</v>
      </c>
      <c r="T315" s="92">
        <v>999600</v>
      </c>
      <c r="U315" s="92">
        <v>4705525.87</v>
      </c>
      <c r="V315" s="92">
        <v>0</v>
      </c>
      <c r="W315" s="92">
        <v>4705525.87</v>
      </c>
      <c r="X315" s="92">
        <v>5705125.8700000001</v>
      </c>
      <c r="Y315" s="82"/>
      <c r="Z315" s="92">
        <v>0</v>
      </c>
      <c r="AA315" s="92">
        <v>0</v>
      </c>
      <c r="AB315" s="92">
        <v>0</v>
      </c>
      <c r="AC315" s="92">
        <v>249904.13</v>
      </c>
      <c r="AD315" s="92">
        <v>0</v>
      </c>
      <c r="AE315" s="92">
        <v>249904.13</v>
      </c>
      <c r="AF315" s="92">
        <v>249904.13</v>
      </c>
      <c r="AG315" s="82"/>
      <c r="AH315" s="92">
        <v>0</v>
      </c>
      <c r="AI315" s="92">
        <v>0</v>
      </c>
      <c r="AJ315" s="92">
        <v>0</v>
      </c>
      <c r="AK315" s="92">
        <v>0</v>
      </c>
      <c r="AL315" s="92">
        <v>0</v>
      </c>
      <c r="AM315" s="92">
        <v>0</v>
      </c>
      <c r="AN315" s="92">
        <v>0</v>
      </c>
      <c r="AO315" s="87"/>
      <c r="AP315" s="92">
        <v>0</v>
      </c>
      <c r="AQ315" s="92">
        <v>0</v>
      </c>
      <c r="AR315" s="92">
        <v>0</v>
      </c>
      <c r="AS315" s="92">
        <v>0</v>
      </c>
      <c r="AT315" s="92">
        <v>0</v>
      </c>
      <c r="AU315" s="92">
        <v>0</v>
      </c>
      <c r="AV315" s="92">
        <v>0</v>
      </c>
      <c r="AW315" s="87"/>
      <c r="AX315" s="92">
        <f t="shared" si="52"/>
        <v>0</v>
      </c>
      <c r="AY315" s="92">
        <f t="shared" si="53"/>
        <v>0</v>
      </c>
      <c r="AZ315" s="92">
        <f t="shared" si="54"/>
        <v>0</v>
      </c>
      <c r="BA315" s="92">
        <f t="shared" si="55"/>
        <v>-1.1641532182693481E-10</v>
      </c>
      <c r="BB315" s="92">
        <f t="shared" si="56"/>
        <v>0</v>
      </c>
      <c r="BC315" s="92">
        <f t="shared" si="57"/>
        <v>-1.1641532182693481E-10</v>
      </c>
      <c r="BD315" s="92">
        <f t="shared" si="58"/>
        <v>-1.1641532182693481E-10</v>
      </c>
      <c r="BE315" s="92"/>
      <c r="BF315" s="93"/>
      <c r="BG315" s="93"/>
      <c r="BH315" s="93"/>
      <c r="BI315" s="93"/>
      <c r="BJ315" s="93"/>
      <c r="BK315" s="93"/>
      <c r="BL315" s="94"/>
    </row>
    <row r="316" spans="2:64" s="95" customFormat="1" x14ac:dyDescent="0.5">
      <c r="B316" s="172">
        <v>0</v>
      </c>
      <c r="C316" s="173">
        <v>8308</v>
      </c>
      <c r="D316" s="172">
        <v>0</v>
      </c>
      <c r="E316" s="172">
        <v>0</v>
      </c>
      <c r="F316" s="172">
        <v>0</v>
      </c>
      <c r="G316" s="172">
        <v>0</v>
      </c>
      <c r="H316" s="172">
        <v>0</v>
      </c>
      <c r="I316" s="174" t="s">
        <v>158</v>
      </c>
      <c r="J316" s="175">
        <v>999600</v>
      </c>
      <c r="K316" s="175">
        <v>0</v>
      </c>
      <c r="L316" s="175">
        <f t="shared" si="49"/>
        <v>999600</v>
      </c>
      <c r="M316" s="175">
        <v>312055</v>
      </c>
      <c r="N316" s="175">
        <v>0</v>
      </c>
      <c r="O316" s="175">
        <f t="shared" si="48"/>
        <v>312055</v>
      </c>
      <c r="P316" s="175">
        <f t="shared" si="50"/>
        <v>1311655</v>
      </c>
      <c r="Q316" s="176"/>
      <c r="R316" s="175">
        <v>999600</v>
      </c>
      <c r="S316" s="175">
        <v>0</v>
      </c>
      <c r="T316" s="175">
        <v>999600</v>
      </c>
      <c r="U316" s="175">
        <v>312055</v>
      </c>
      <c r="V316" s="175">
        <v>0</v>
      </c>
      <c r="W316" s="175">
        <v>312055</v>
      </c>
      <c r="X316" s="175">
        <v>1311655</v>
      </c>
      <c r="Y316" s="176"/>
      <c r="Z316" s="175">
        <v>0</v>
      </c>
      <c r="AA316" s="175">
        <v>0</v>
      </c>
      <c r="AB316" s="175">
        <v>0</v>
      </c>
      <c r="AC316" s="175">
        <v>0</v>
      </c>
      <c r="AD316" s="175">
        <v>0</v>
      </c>
      <c r="AE316" s="175">
        <v>0</v>
      </c>
      <c r="AF316" s="175">
        <v>0</v>
      </c>
      <c r="AG316" s="176"/>
      <c r="AH316" s="175">
        <v>0</v>
      </c>
      <c r="AI316" s="175">
        <v>0</v>
      </c>
      <c r="AJ316" s="175">
        <v>0</v>
      </c>
      <c r="AK316" s="175">
        <v>0</v>
      </c>
      <c r="AL316" s="175">
        <v>0</v>
      </c>
      <c r="AM316" s="175">
        <v>0</v>
      </c>
      <c r="AN316" s="175">
        <v>0</v>
      </c>
      <c r="AO316" s="87"/>
      <c r="AP316" s="175">
        <v>0</v>
      </c>
      <c r="AQ316" s="175">
        <v>0</v>
      </c>
      <c r="AR316" s="175">
        <v>0</v>
      </c>
      <c r="AS316" s="175">
        <v>0</v>
      </c>
      <c r="AT316" s="175">
        <v>0</v>
      </c>
      <c r="AU316" s="175">
        <v>0</v>
      </c>
      <c r="AV316" s="175">
        <v>0</v>
      </c>
      <c r="AW316" s="87"/>
      <c r="AX316" s="175">
        <f t="shared" si="52"/>
        <v>0</v>
      </c>
      <c r="AY316" s="175">
        <f t="shared" si="53"/>
        <v>0</v>
      </c>
      <c r="AZ316" s="175">
        <f t="shared" si="54"/>
        <v>0</v>
      </c>
      <c r="BA316" s="175">
        <f t="shared" si="55"/>
        <v>0</v>
      </c>
      <c r="BB316" s="175">
        <f t="shared" si="56"/>
        <v>0</v>
      </c>
      <c r="BC316" s="175">
        <f t="shared" si="57"/>
        <v>0</v>
      </c>
      <c r="BD316" s="175">
        <f t="shared" si="58"/>
        <v>0</v>
      </c>
      <c r="BE316" s="175">
        <v>0</v>
      </c>
      <c r="BF316" s="177">
        <v>0</v>
      </c>
      <c r="BG316" s="177">
        <v>0</v>
      </c>
      <c r="BH316" s="177"/>
      <c r="BI316" s="177"/>
      <c r="BJ316" s="128">
        <v>0</v>
      </c>
      <c r="BK316" s="128">
        <v>0</v>
      </c>
      <c r="BL316" s="178"/>
    </row>
    <row r="317" spans="2:64" s="116" customFormat="1" x14ac:dyDescent="0.5">
      <c r="B317" s="96">
        <v>2013</v>
      </c>
      <c r="C317" s="97">
        <v>8308</v>
      </c>
      <c r="D317" s="96">
        <v>15</v>
      </c>
      <c r="E317" s="96">
        <v>3000</v>
      </c>
      <c r="F317" s="96"/>
      <c r="G317" s="96"/>
      <c r="H317" s="96"/>
      <c r="I317" s="98" t="s">
        <v>59</v>
      </c>
      <c r="J317" s="99">
        <v>999600</v>
      </c>
      <c r="K317" s="99">
        <v>0</v>
      </c>
      <c r="L317" s="99">
        <f t="shared" si="49"/>
        <v>999600</v>
      </c>
      <c r="M317" s="99">
        <v>312055</v>
      </c>
      <c r="N317" s="99">
        <v>0</v>
      </c>
      <c r="O317" s="99">
        <f t="shared" si="48"/>
        <v>312055</v>
      </c>
      <c r="P317" s="99">
        <f t="shared" si="50"/>
        <v>1311655</v>
      </c>
      <c r="Q317" s="87"/>
      <c r="R317" s="99">
        <v>999600</v>
      </c>
      <c r="S317" s="99">
        <v>0</v>
      </c>
      <c r="T317" s="99">
        <v>999600</v>
      </c>
      <c r="U317" s="99">
        <v>312055</v>
      </c>
      <c r="V317" s="99">
        <v>0</v>
      </c>
      <c r="W317" s="99">
        <v>312055</v>
      </c>
      <c r="X317" s="99">
        <v>1311655</v>
      </c>
      <c r="Y317" s="87"/>
      <c r="Z317" s="99">
        <v>0</v>
      </c>
      <c r="AA317" s="99">
        <v>0</v>
      </c>
      <c r="AB317" s="99">
        <v>0</v>
      </c>
      <c r="AC317" s="99">
        <v>0</v>
      </c>
      <c r="AD317" s="99">
        <v>0</v>
      </c>
      <c r="AE317" s="99">
        <v>0</v>
      </c>
      <c r="AF317" s="99">
        <v>0</v>
      </c>
      <c r="AG317" s="87"/>
      <c r="AH317" s="99">
        <v>0</v>
      </c>
      <c r="AI317" s="99">
        <v>0</v>
      </c>
      <c r="AJ317" s="99">
        <v>0</v>
      </c>
      <c r="AK317" s="99">
        <v>0</v>
      </c>
      <c r="AL317" s="99">
        <v>0</v>
      </c>
      <c r="AM317" s="99">
        <v>0</v>
      </c>
      <c r="AN317" s="99">
        <v>0</v>
      </c>
      <c r="AO317" s="87"/>
      <c r="AP317" s="99">
        <v>0</v>
      </c>
      <c r="AQ317" s="99">
        <v>0</v>
      </c>
      <c r="AR317" s="99">
        <v>0</v>
      </c>
      <c r="AS317" s="99">
        <v>0</v>
      </c>
      <c r="AT317" s="99">
        <v>0</v>
      </c>
      <c r="AU317" s="99">
        <v>0</v>
      </c>
      <c r="AV317" s="99">
        <v>0</v>
      </c>
      <c r="AW317" s="87"/>
      <c r="AX317" s="99">
        <f t="shared" si="52"/>
        <v>0</v>
      </c>
      <c r="AY317" s="99">
        <f t="shared" si="53"/>
        <v>0</v>
      </c>
      <c r="AZ317" s="99">
        <f t="shared" si="54"/>
        <v>0</v>
      </c>
      <c r="BA317" s="99">
        <f t="shared" si="55"/>
        <v>0</v>
      </c>
      <c r="BB317" s="99">
        <f t="shared" si="56"/>
        <v>0</v>
      </c>
      <c r="BC317" s="99">
        <f t="shared" si="57"/>
        <v>0</v>
      </c>
      <c r="BD317" s="99">
        <f t="shared" si="58"/>
        <v>0</v>
      </c>
      <c r="BE317" s="99"/>
      <c r="BF317" s="100"/>
      <c r="BG317" s="100"/>
      <c r="BH317" s="100"/>
      <c r="BI317" s="100"/>
      <c r="BJ317" s="100"/>
      <c r="BK317" s="100"/>
      <c r="BL317" s="101"/>
    </row>
    <row r="318" spans="2:64" s="95" customFormat="1" x14ac:dyDescent="0.5">
      <c r="B318" s="103">
        <v>2013</v>
      </c>
      <c r="C318" s="104">
        <v>8308</v>
      </c>
      <c r="D318" s="103">
        <v>15</v>
      </c>
      <c r="E318" s="103">
        <v>3000</v>
      </c>
      <c r="F318" s="103">
        <v>3300</v>
      </c>
      <c r="G318" s="103"/>
      <c r="H318" s="103"/>
      <c r="I318" s="105" t="s">
        <v>60</v>
      </c>
      <c r="J318" s="106">
        <v>999600</v>
      </c>
      <c r="K318" s="106">
        <v>0</v>
      </c>
      <c r="L318" s="106">
        <f t="shared" si="49"/>
        <v>999600</v>
      </c>
      <c r="M318" s="106">
        <v>284000</v>
      </c>
      <c r="N318" s="106">
        <v>0</v>
      </c>
      <c r="O318" s="106">
        <f t="shared" si="48"/>
        <v>284000</v>
      </c>
      <c r="P318" s="106">
        <f t="shared" si="50"/>
        <v>1283600</v>
      </c>
      <c r="Q318" s="87"/>
      <c r="R318" s="106">
        <v>999600</v>
      </c>
      <c r="S318" s="106">
        <v>0</v>
      </c>
      <c r="T318" s="106">
        <v>999600</v>
      </c>
      <c r="U318" s="106">
        <v>284000</v>
      </c>
      <c r="V318" s="106">
        <v>0</v>
      </c>
      <c r="W318" s="106">
        <v>284000</v>
      </c>
      <c r="X318" s="106">
        <v>1283600</v>
      </c>
      <c r="Y318" s="87"/>
      <c r="Z318" s="106">
        <v>0</v>
      </c>
      <c r="AA318" s="106">
        <v>0</v>
      </c>
      <c r="AB318" s="106">
        <v>0</v>
      </c>
      <c r="AC318" s="106">
        <v>0</v>
      </c>
      <c r="AD318" s="106">
        <v>0</v>
      </c>
      <c r="AE318" s="106">
        <v>0</v>
      </c>
      <c r="AF318" s="106">
        <v>0</v>
      </c>
      <c r="AG318" s="87"/>
      <c r="AH318" s="106">
        <v>0</v>
      </c>
      <c r="AI318" s="106">
        <v>0</v>
      </c>
      <c r="AJ318" s="106">
        <v>0</v>
      </c>
      <c r="AK318" s="106">
        <v>0</v>
      </c>
      <c r="AL318" s="106">
        <v>0</v>
      </c>
      <c r="AM318" s="106">
        <v>0</v>
      </c>
      <c r="AN318" s="106">
        <v>0</v>
      </c>
      <c r="AO318" s="87"/>
      <c r="AP318" s="106">
        <v>0</v>
      </c>
      <c r="AQ318" s="106">
        <v>0</v>
      </c>
      <c r="AR318" s="106">
        <v>0</v>
      </c>
      <c r="AS318" s="106">
        <v>0</v>
      </c>
      <c r="AT318" s="106">
        <v>0</v>
      </c>
      <c r="AU318" s="106">
        <v>0</v>
      </c>
      <c r="AV318" s="106">
        <v>0</v>
      </c>
      <c r="AW318" s="87"/>
      <c r="AX318" s="106">
        <f t="shared" si="52"/>
        <v>0</v>
      </c>
      <c r="AY318" s="106">
        <f t="shared" si="53"/>
        <v>0</v>
      </c>
      <c r="AZ318" s="106">
        <f t="shared" si="54"/>
        <v>0</v>
      </c>
      <c r="BA318" s="106">
        <f t="shared" si="55"/>
        <v>0</v>
      </c>
      <c r="BB318" s="106">
        <f t="shared" si="56"/>
        <v>0</v>
      </c>
      <c r="BC318" s="106">
        <f t="shared" si="57"/>
        <v>0</v>
      </c>
      <c r="BD318" s="106">
        <f t="shared" si="58"/>
        <v>0</v>
      </c>
      <c r="BE318" s="106"/>
      <c r="BF318" s="107"/>
      <c r="BG318" s="107"/>
      <c r="BH318" s="107"/>
      <c r="BI318" s="107"/>
      <c r="BJ318" s="107"/>
      <c r="BK318" s="107"/>
      <c r="BL318" s="108"/>
    </row>
    <row r="319" spans="2:64" s="116" customFormat="1" x14ac:dyDescent="0.5">
      <c r="B319" s="110">
        <v>2013</v>
      </c>
      <c r="C319" s="111">
        <v>8308</v>
      </c>
      <c r="D319" s="110">
        <v>15</v>
      </c>
      <c r="E319" s="110">
        <v>3000</v>
      </c>
      <c r="F319" s="110">
        <v>3300</v>
      </c>
      <c r="G319" s="110">
        <v>331</v>
      </c>
      <c r="H319" s="110"/>
      <c r="I319" s="112" t="s">
        <v>159</v>
      </c>
      <c r="J319" s="113">
        <v>999600</v>
      </c>
      <c r="K319" s="113">
        <v>0</v>
      </c>
      <c r="L319" s="113">
        <f t="shared" si="49"/>
        <v>999600</v>
      </c>
      <c r="M319" s="113">
        <v>0</v>
      </c>
      <c r="N319" s="113">
        <v>0</v>
      </c>
      <c r="O319" s="113">
        <f t="shared" si="48"/>
        <v>0</v>
      </c>
      <c r="P319" s="113">
        <f t="shared" si="50"/>
        <v>999600</v>
      </c>
      <c r="Q319" s="87"/>
      <c r="R319" s="113">
        <v>999600</v>
      </c>
      <c r="S319" s="113">
        <v>0</v>
      </c>
      <c r="T319" s="113">
        <v>999600</v>
      </c>
      <c r="U319" s="113">
        <v>0</v>
      </c>
      <c r="V319" s="113">
        <v>0</v>
      </c>
      <c r="W319" s="113">
        <v>0</v>
      </c>
      <c r="X319" s="113">
        <v>999600</v>
      </c>
      <c r="Y319" s="87"/>
      <c r="Z319" s="113">
        <v>0</v>
      </c>
      <c r="AA319" s="113">
        <v>0</v>
      </c>
      <c r="AB319" s="113">
        <v>0</v>
      </c>
      <c r="AC319" s="113">
        <v>0</v>
      </c>
      <c r="AD319" s="113">
        <v>0</v>
      </c>
      <c r="AE319" s="113">
        <v>0</v>
      </c>
      <c r="AF319" s="113">
        <v>0</v>
      </c>
      <c r="AG319" s="87"/>
      <c r="AH319" s="113">
        <v>0</v>
      </c>
      <c r="AI319" s="113">
        <v>0</v>
      </c>
      <c r="AJ319" s="113">
        <v>0</v>
      </c>
      <c r="AK319" s="113">
        <v>0</v>
      </c>
      <c r="AL319" s="113">
        <v>0</v>
      </c>
      <c r="AM319" s="113">
        <v>0</v>
      </c>
      <c r="AN319" s="113">
        <v>0</v>
      </c>
      <c r="AO319" s="87"/>
      <c r="AP319" s="113">
        <v>0</v>
      </c>
      <c r="AQ319" s="113">
        <v>0</v>
      </c>
      <c r="AR319" s="113">
        <v>0</v>
      </c>
      <c r="AS319" s="113">
        <v>0</v>
      </c>
      <c r="AT319" s="113">
        <v>0</v>
      </c>
      <c r="AU319" s="113">
        <v>0</v>
      </c>
      <c r="AV319" s="113">
        <v>0</v>
      </c>
      <c r="AW319" s="87"/>
      <c r="AX319" s="113">
        <f t="shared" si="52"/>
        <v>0</v>
      </c>
      <c r="AY319" s="113">
        <f t="shared" si="53"/>
        <v>0</v>
      </c>
      <c r="AZ319" s="113">
        <f t="shared" si="54"/>
        <v>0</v>
      </c>
      <c r="BA319" s="113">
        <f t="shared" si="55"/>
        <v>0</v>
      </c>
      <c r="BB319" s="113">
        <f t="shared" si="56"/>
        <v>0</v>
      </c>
      <c r="BC319" s="113">
        <f t="shared" si="57"/>
        <v>0</v>
      </c>
      <c r="BD319" s="113">
        <f t="shared" si="58"/>
        <v>0</v>
      </c>
      <c r="BE319" s="113"/>
      <c r="BF319" s="114"/>
      <c r="BG319" s="114"/>
      <c r="BH319" s="114"/>
      <c r="BI319" s="114"/>
      <c r="BJ319" s="114"/>
      <c r="BK319" s="114"/>
      <c r="BL319" s="115"/>
    </row>
    <row r="320" spans="2:64" s="95" customFormat="1" x14ac:dyDescent="0.5">
      <c r="B320" s="117">
        <v>2013</v>
      </c>
      <c r="C320" s="118">
        <v>8308</v>
      </c>
      <c r="D320" s="117">
        <v>15</v>
      </c>
      <c r="E320" s="117">
        <v>3000</v>
      </c>
      <c r="F320" s="117">
        <v>3300</v>
      </c>
      <c r="G320" s="117">
        <v>331</v>
      </c>
      <c r="H320" s="117">
        <v>33104</v>
      </c>
      <c r="I320" s="119" t="s">
        <v>160</v>
      </c>
      <c r="J320" s="87">
        <v>999600</v>
      </c>
      <c r="K320" s="87">
        <v>0</v>
      </c>
      <c r="L320" s="87">
        <f t="shared" si="49"/>
        <v>999600</v>
      </c>
      <c r="M320" s="87">
        <v>0</v>
      </c>
      <c r="N320" s="87">
        <v>0</v>
      </c>
      <c r="O320" s="87">
        <f t="shared" ref="O320:O383" si="61">M320+N320</f>
        <v>0</v>
      </c>
      <c r="P320" s="87">
        <f t="shared" si="50"/>
        <v>999600</v>
      </c>
      <c r="Q320" s="87"/>
      <c r="R320" s="87">
        <v>999600</v>
      </c>
      <c r="S320" s="87">
        <v>0</v>
      </c>
      <c r="T320" s="87">
        <v>999600</v>
      </c>
      <c r="U320" s="87">
        <v>0</v>
      </c>
      <c r="V320" s="87">
        <v>0</v>
      </c>
      <c r="W320" s="87">
        <v>0</v>
      </c>
      <c r="X320" s="87">
        <v>999600</v>
      </c>
      <c r="Y320" s="87"/>
      <c r="Z320" s="87">
        <v>0</v>
      </c>
      <c r="AA320" s="87">
        <v>0</v>
      </c>
      <c r="AB320" s="87">
        <v>0</v>
      </c>
      <c r="AC320" s="87">
        <v>0</v>
      </c>
      <c r="AD320" s="87">
        <v>0</v>
      </c>
      <c r="AE320" s="87">
        <v>0</v>
      </c>
      <c r="AF320" s="87">
        <v>0</v>
      </c>
      <c r="AG320" s="87"/>
      <c r="AH320" s="87">
        <v>0</v>
      </c>
      <c r="AI320" s="87">
        <v>0</v>
      </c>
      <c r="AJ320" s="87">
        <v>0</v>
      </c>
      <c r="AK320" s="87">
        <v>0</v>
      </c>
      <c r="AL320" s="87">
        <v>0</v>
      </c>
      <c r="AM320" s="87">
        <v>0</v>
      </c>
      <c r="AN320" s="87">
        <v>0</v>
      </c>
      <c r="AO320" s="87"/>
      <c r="AP320" s="87">
        <v>0</v>
      </c>
      <c r="AQ320" s="87">
        <v>0</v>
      </c>
      <c r="AR320" s="87">
        <v>0</v>
      </c>
      <c r="AS320" s="87">
        <v>0</v>
      </c>
      <c r="AT320" s="87">
        <v>0</v>
      </c>
      <c r="AU320" s="87">
        <v>0</v>
      </c>
      <c r="AV320" s="87">
        <v>0</v>
      </c>
      <c r="AW320" s="87"/>
      <c r="AX320" s="120">
        <f t="shared" si="52"/>
        <v>0</v>
      </c>
      <c r="AY320" s="120">
        <f t="shared" si="53"/>
        <v>0</v>
      </c>
      <c r="AZ320" s="120">
        <f t="shared" si="54"/>
        <v>0</v>
      </c>
      <c r="BA320" s="120">
        <f t="shared" si="55"/>
        <v>0</v>
      </c>
      <c r="BB320" s="120">
        <f t="shared" si="56"/>
        <v>0</v>
      </c>
      <c r="BC320" s="120">
        <f t="shared" si="57"/>
        <v>0</v>
      </c>
      <c r="BD320" s="120">
        <f t="shared" si="58"/>
        <v>0</v>
      </c>
      <c r="BE320" s="87" t="s">
        <v>161</v>
      </c>
      <c r="BF320" s="188" t="s">
        <v>194</v>
      </c>
      <c r="BG320" s="189">
        <v>0</v>
      </c>
      <c r="BH320" s="188" t="s">
        <v>194</v>
      </c>
      <c r="BI320" s="87">
        <v>0</v>
      </c>
      <c r="BJ320" s="128">
        <v>0</v>
      </c>
      <c r="BK320" s="128">
        <v>0</v>
      </c>
      <c r="BL320" s="170" t="s">
        <v>162</v>
      </c>
    </row>
    <row r="321" spans="2:64" s="95" customFormat="1" x14ac:dyDescent="0.5">
      <c r="B321" s="110">
        <v>2013</v>
      </c>
      <c r="C321" s="111">
        <v>8308</v>
      </c>
      <c r="D321" s="110">
        <v>15</v>
      </c>
      <c r="E321" s="110">
        <v>3000</v>
      </c>
      <c r="F321" s="110">
        <v>3300</v>
      </c>
      <c r="G321" s="110">
        <v>334</v>
      </c>
      <c r="H321" s="110"/>
      <c r="I321" s="112" t="s">
        <v>61</v>
      </c>
      <c r="J321" s="113">
        <v>0</v>
      </c>
      <c r="K321" s="113">
        <v>0</v>
      </c>
      <c r="L321" s="113">
        <f t="shared" ref="L321:L384" si="62">J321+K321</f>
        <v>0</v>
      </c>
      <c r="M321" s="113">
        <v>284000</v>
      </c>
      <c r="N321" s="113">
        <v>0</v>
      </c>
      <c r="O321" s="113">
        <f t="shared" si="61"/>
        <v>284000</v>
      </c>
      <c r="P321" s="113">
        <f t="shared" ref="P321:P384" si="63">L321+O321</f>
        <v>284000</v>
      </c>
      <c r="Q321" s="87"/>
      <c r="R321" s="113">
        <v>0</v>
      </c>
      <c r="S321" s="113">
        <v>0</v>
      </c>
      <c r="T321" s="113">
        <v>0</v>
      </c>
      <c r="U321" s="113">
        <v>284000</v>
      </c>
      <c r="V321" s="113">
        <v>0</v>
      </c>
      <c r="W321" s="113">
        <v>284000</v>
      </c>
      <c r="X321" s="113">
        <v>284000</v>
      </c>
      <c r="Y321" s="87"/>
      <c r="Z321" s="113">
        <v>0</v>
      </c>
      <c r="AA321" s="113">
        <v>0</v>
      </c>
      <c r="AB321" s="113">
        <v>0</v>
      </c>
      <c r="AC321" s="113">
        <v>0</v>
      </c>
      <c r="AD321" s="113">
        <v>0</v>
      </c>
      <c r="AE321" s="113">
        <v>0</v>
      </c>
      <c r="AF321" s="113">
        <v>0</v>
      </c>
      <c r="AG321" s="87"/>
      <c r="AH321" s="113">
        <v>0</v>
      </c>
      <c r="AI321" s="113">
        <v>0</v>
      </c>
      <c r="AJ321" s="113">
        <v>0</v>
      </c>
      <c r="AK321" s="113">
        <v>0</v>
      </c>
      <c r="AL321" s="113">
        <v>0</v>
      </c>
      <c r="AM321" s="113">
        <v>0</v>
      </c>
      <c r="AN321" s="113">
        <v>0</v>
      </c>
      <c r="AO321" s="87"/>
      <c r="AP321" s="113">
        <v>0</v>
      </c>
      <c r="AQ321" s="113">
        <v>0</v>
      </c>
      <c r="AR321" s="113">
        <v>0</v>
      </c>
      <c r="AS321" s="113">
        <v>0</v>
      </c>
      <c r="AT321" s="113">
        <v>0</v>
      </c>
      <c r="AU321" s="113">
        <v>0</v>
      </c>
      <c r="AV321" s="113">
        <v>0</v>
      </c>
      <c r="AW321" s="87"/>
      <c r="AX321" s="113">
        <f t="shared" si="52"/>
        <v>0</v>
      </c>
      <c r="AY321" s="113">
        <f t="shared" si="53"/>
        <v>0</v>
      </c>
      <c r="AZ321" s="113">
        <f t="shared" si="54"/>
        <v>0</v>
      </c>
      <c r="BA321" s="113">
        <f t="shared" si="55"/>
        <v>0</v>
      </c>
      <c r="BB321" s="113">
        <f t="shared" si="56"/>
        <v>0</v>
      </c>
      <c r="BC321" s="113">
        <f t="shared" si="57"/>
        <v>0</v>
      </c>
      <c r="BD321" s="113">
        <f t="shared" si="58"/>
        <v>0</v>
      </c>
      <c r="BE321" s="113"/>
      <c r="BF321" s="114"/>
      <c r="BG321" s="114"/>
      <c r="BH321" s="114"/>
      <c r="BI321" s="114"/>
      <c r="BJ321" s="114"/>
      <c r="BK321" s="114"/>
      <c r="BL321" s="115"/>
    </row>
    <row r="322" spans="2:64" s="116" customFormat="1" x14ac:dyDescent="0.5">
      <c r="B322" s="117">
        <v>2013</v>
      </c>
      <c r="C322" s="118">
        <v>8308</v>
      </c>
      <c r="D322" s="117">
        <v>15</v>
      </c>
      <c r="E322" s="117">
        <v>3000</v>
      </c>
      <c r="F322" s="117">
        <v>3300</v>
      </c>
      <c r="G322" s="117">
        <v>334</v>
      </c>
      <c r="H322" s="117">
        <v>33401</v>
      </c>
      <c r="I322" s="119" t="s">
        <v>62</v>
      </c>
      <c r="J322" s="87">
        <v>0</v>
      </c>
      <c r="K322" s="87">
        <v>0</v>
      </c>
      <c r="L322" s="87">
        <f t="shared" si="62"/>
        <v>0</v>
      </c>
      <c r="M322" s="87">
        <f>300000-16000</f>
        <v>284000</v>
      </c>
      <c r="N322" s="87">
        <v>0</v>
      </c>
      <c r="O322" s="87">
        <f t="shared" si="61"/>
        <v>284000</v>
      </c>
      <c r="P322" s="87">
        <f t="shared" si="63"/>
        <v>284000</v>
      </c>
      <c r="Q322" s="87"/>
      <c r="R322" s="87">
        <v>0</v>
      </c>
      <c r="S322" s="87">
        <v>0</v>
      </c>
      <c r="T322" s="87">
        <v>0</v>
      </c>
      <c r="U322" s="87">
        <v>284000</v>
      </c>
      <c r="V322" s="87">
        <v>0</v>
      </c>
      <c r="W322" s="87">
        <v>284000</v>
      </c>
      <c r="X322" s="87">
        <v>284000</v>
      </c>
      <c r="Y322" s="87"/>
      <c r="Z322" s="87">
        <v>0</v>
      </c>
      <c r="AA322" s="87">
        <v>0</v>
      </c>
      <c r="AB322" s="87">
        <v>0</v>
      </c>
      <c r="AC322" s="87">
        <v>0</v>
      </c>
      <c r="AD322" s="87">
        <v>0</v>
      </c>
      <c r="AE322" s="87">
        <v>0</v>
      </c>
      <c r="AF322" s="87">
        <v>0</v>
      </c>
      <c r="AG322" s="87"/>
      <c r="AH322" s="87">
        <v>0</v>
      </c>
      <c r="AI322" s="87">
        <v>0</v>
      </c>
      <c r="AJ322" s="87">
        <v>0</v>
      </c>
      <c r="AK322" s="87">
        <v>0</v>
      </c>
      <c r="AL322" s="87">
        <v>0</v>
      </c>
      <c r="AM322" s="87">
        <v>0</v>
      </c>
      <c r="AN322" s="87">
        <v>0</v>
      </c>
      <c r="AO322" s="87"/>
      <c r="AP322" s="87">
        <v>0</v>
      </c>
      <c r="AQ322" s="87">
        <v>0</v>
      </c>
      <c r="AR322" s="87">
        <v>0</v>
      </c>
      <c r="AS322" s="87">
        <v>0</v>
      </c>
      <c r="AT322" s="87">
        <v>0</v>
      </c>
      <c r="AU322" s="87">
        <v>0</v>
      </c>
      <c r="AV322" s="87">
        <v>0</v>
      </c>
      <c r="AW322" s="87"/>
      <c r="AX322" s="120">
        <f t="shared" si="52"/>
        <v>0</v>
      </c>
      <c r="AY322" s="120">
        <f t="shared" si="53"/>
        <v>0</v>
      </c>
      <c r="AZ322" s="120">
        <f t="shared" si="54"/>
        <v>0</v>
      </c>
      <c r="BA322" s="120">
        <f t="shared" si="55"/>
        <v>0</v>
      </c>
      <c r="BB322" s="120">
        <f t="shared" si="56"/>
        <v>0</v>
      </c>
      <c r="BC322" s="120">
        <f t="shared" si="57"/>
        <v>0</v>
      </c>
      <c r="BD322" s="120">
        <f t="shared" si="58"/>
        <v>0</v>
      </c>
      <c r="BE322" s="120" t="s">
        <v>163</v>
      </c>
      <c r="BF322" s="87">
        <v>2</v>
      </c>
      <c r="BG322" s="87">
        <v>10</v>
      </c>
      <c r="BH322" s="87">
        <v>2</v>
      </c>
      <c r="BI322" s="87">
        <v>0</v>
      </c>
      <c r="BJ322" s="128">
        <v>0</v>
      </c>
      <c r="BK322" s="128">
        <v>0</v>
      </c>
      <c r="BL322" s="127" t="s">
        <v>164</v>
      </c>
    </row>
    <row r="323" spans="2:64" s="109" customFormat="1" x14ac:dyDescent="0.5">
      <c r="B323" s="103">
        <v>2013</v>
      </c>
      <c r="C323" s="104">
        <v>8308</v>
      </c>
      <c r="D323" s="103">
        <v>15</v>
      </c>
      <c r="E323" s="103">
        <v>3000</v>
      </c>
      <c r="F323" s="103">
        <v>3700</v>
      </c>
      <c r="G323" s="103"/>
      <c r="H323" s="103"/>
      <c r="I323" s="105" t="s">
        <v>165</v>
      </c>
      <c r="J323" s="106">
        <v>0</v>
      </c>
      <c r="K323" s="106">
        <v>0</v>
      </c>
      <c r="L323" s="106">
        <f t="shared" si="62"/>
        <v>0</v>
      </c>
      <c r="M323" s="106">
        <v>28055</v>
      </c>
      <c r="N323" s="106">
        <v>0</v>
      </c>
      <c r="O323" s="106">
        <f t="shared" si="61"/>
        <v>28055</v>
      </c>
      <c r="P323" s="106">
        <f t="shared" si="63"/>
        <v>28055</v>
      </c>
      <c r="Q323" s="87"/>
      <c r="R323" s="106">
        <v>0</v>
      </c>
      <c r="S323" s="106">
        <v>0</v>
      </c>
      <c r="T323" s="106">
        <v>0</v>
      </c>
      <c r="U323" s="106">
        <v>28055</v>
      </c>
      <c r="V323" s="106">
        <v>0</v>
      </c>
      <c r="W323" s="106">
        <v>28055</v>
      </c>
      <c r="X323" s="106">
        <v>28055</v>
      </c>
      <c r="Y323" s="87"/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87"/>
      <c r="AH323" s="106">
        <v>0</v>
      </c>
      <c r="AI323" s="106">
        <v>0</v>
      </c>
      <c r="AJ323" s="106">
        <v>0</v>
      </c>
      <c r="AK323" s="106">
        <v>0</v>
      </c>
      <c r="AL323" s="106">
        <v>0</v>
      </c>
      <c r="AM323" s="106">
        <v>0</v>
      </c>
      <c r="AN323" s="106">
        <v>0</v>
      </c>
      <c r="AO323" s="87"/>
      <c r="AP323" s="106">
        <v>0</v>
      </c>
      <c r="AQ323" s="106">
        <v>0</v>
      </c>
      <c r="AR323" s="106">
        <v>0</v>
      </c>
      <c r="AS323" s="106">
        <v>0</v>
      </c>
      <c r="AT323" s="106">
        <v>0</v>
      </c>
      <c r="AU323" s="106">
        <v>0</v>
      </c>
      <c r="AV323" s="106">
        <v>0</v>
      </c>
      <c r="AW323" s="87"/>
      <c r="AX323" s="106">
        <f t="shared" si="52"/>
        <v>0</v>
      </c>
      <c r="AY323" s="106">
        <f t="shared" si="53"/>
        <v>0</v>
      </c>
      <c r="AZ323" s="106">
        <f t="shared" si="54"/>
        <v>0</v>
      </c>
      <c r="BA323" s="106">
        <f t="shared" si="55"/>
        <v>0</v>
      </c>
      <c r="BB323" s="106">
        <f t="shared" si="56"/>
        <v>0</v>
      </c>
      <c r="BC323" s="106">
        <f t="shared" si="57"/>
        <v>0</v>
      </c>
      <c r="BD323" s="106">
        <f t="shared" si="58"/>
        <v>0</v>
      </c>
      <c r="BE323" s="106"/>
      <c r="BF323" s="107"/>
      <c r="BG323" s="107"/>
      <c r="BH323" s="107"/>
      <c r="BI323" s="107"/>
      <c r="BJ323" s="107"/>
      <c r="BK323" s="107"/>
      <c r="BL323" s="108"/>
    </row>
    <row r="324" spans="2:64" s="116" customFormat="1" x14ac:dyDescent="0.5">
      <c r="B324" s="110">
        <v>2013</v>
      </c>
      <c r="C324" s="163">
        <v>8308</v>
      </c>
      <c r="D324" s="110">
        <v>15</v>
      </c>
      <c r="E324" s="110">
        <v>3000</v>
      </c>
      <c r="F324" s="110">
        <v>3700</v>
      </c>
      <c r="G324" s="110">
        <v>371</v>
      </c>
      <c r="H324" s="110"/>
      <c r="I324" s="164" t="s">
        <v>166</v>
      </c>
      <c r="J324" s="165">
        <v>0</v>
      </c>
      <c r="K324" s="165">
        <v>0</v>
      </c>
      <c r="L324" s="165">
        <f t="shared" si="62"/>
        <v>0</v>
      </c>
      <c r="M324" s="165">
        <v>6680</v>
      </c>
      <c r="N324" s="165">
        <v>0</v>
      </c>
      <c r="O324" s="165">
        <f t="shared" si="61"/>
        <v>6680</v>
      </c>
      <c r="P324" s="165">
        <f t="shared" si="63"/>
        <v>6680</v>
      </c>
      <c r="Q324" s="166"/>
      <c r="R324" s="165">
        <v>0</v>
      </c>
      <c r="S324" s="165">
        <v>0</v>
      </c>
      <c r="T324" s="165">
        <v>0</v>
      </c>
      <c r="U324" s="165">
        <v>6680</v>
      </c>
      <c r="V324" s="165">
        <v>0</v>
      </c>
      <c r="W324" s="165">
        <v>6680</v>
      </c>
      <c r="X324" s="165">
        <v>6680</v>
      </c>
      <c r="Y324" s="166"/>
      <c r="Z324" s="165">
        <v>0</v>
      </c>
      <c r="AA324" s="165">
        <v>0</v>
      </c>
      <c r="AB324" s="165">
        <v>0</v>
      </c>
      <c r="AC324" s="165">
        <v>0</v>
      </c>
      <c r="AD324" s="165">
        <v>0</v>
      </c>
      <c r="AE324" s="165">
        <v>0</v>
      </c>
      <c r="AF324" s="165">
        <v>0</v>
      </c>
      <c r="AG324" s="166"/>
      <c r="AH324" s="165">
        <v>0</v>
      </c>
      <c r="AI324" s="165">
        <v>0</v>
      </c>
      <c r="AJ324" s="165">
        <v>0</v>
      </c>
      <c r="AK324" s="165">
        <v>0</v>
      </c>
      <c r="AL324" s="165">
        <v>0</v>
      </c>
      <c r="AM324" s="165">
        <v>0</v>
      </c>
      <c r="AN324" s="165">
        <v>0</v>
      </c>
      <c r="AO324" s="87"/>
      <c r="AP324" s="165">
        <v>0</v>
      </c>
      <c r="AQ324" s="165">
        <v>0</v>
      </c>
      <c r="AR324" s="165">
        <v>0</v>
      </c>
      <c r="AS324" s="165">
        <v>0</v>
      </c>
      <c r="AT324" s="165">
        <v>0</v>
      </c>
      <c r="AU324" s="165">
        <v>0</v>
      </c>
      <c r="AV324" s="165">
        <v>0</v>
      </c>
      <c r="AW324" s="87"/>
      <c r="AX324" s="165">
        <f t="shared" si="52"/>
        <v>0</v>
      </c>
      <c r="AY324" s="165">
        <f t="shared" si="53"/>
        <v>0</v>
      </c>
      <c r="AZ324" s="165">
        <f t="shared" si="54"/>
        <v>0</v>
      </c>
      <c r="BA324" s="165">
        <f t="shared" si="55"/>
        <v>0</v>
      </c>
      <c r="BB324" s="165">
        <f t="shared" si="56"/>
        <v>0</v>
      </c>
      <c r="BC324" s="165">
        <f t="shared" si="57"/>
        <v>0</v>
      </c>
      <c r="BD324" s="165">
        <f t="shared" si="58"/>
        <v>0</v>
      </c>
      <c r="BE324" s="165"/>
      <c r="BF324" s="167"/>
      <c r="BG324" s="167"/>
      <c r="BH324" s="167"/>
      <c r="BI324" s="167"/>
      <c r="BJ324" s="167"/>
      <c r="BK324" s="167"/>
      <c r="BL324" s="168"/>
    </row>
    <row r="325" spans="2:64" s="95" customFormat="1" x14ac:dyDescent="0.5">
      <c r="B325" s="117">
        <v>2013</v>
      </c>
      <c r="C325" s="118">
        <v>8308</v>
      </c>
      <c r="D325" s="117">
        <v>15</v>
      </c>
      <c r="E325" s="117">
        <v>3000</v>
      </c>
      <c r="F325" s="117">
        <v>3700</v>
      </c>
      <c r="G325" s="117">
        <v>371</v>
      </c>
      <c r="H325" s="117">
        <v>37102</v>
      </c>
      <c r="I325" s="119" t="s">
        <v>167</v>
      </c>
      <c r="J325" s="87">
        <v>0</v>
      </c>
      <c r="K325" s="87">
        <v>0</v>
      </c>
      <c r="L325" s="87">
        <f t="shared" si="62"/>
        <v>0</v>
      </c>
      <c r="M325" s="87">
        <f>35000-28320</f>
        <v>6680</v>
      </c>
      <c r="N325" s="87">
        <v>0</v>
      </c>
      <c r="O325" s="87">
        <f t="shared" si="61"/>
        <v>6680</v>
      </c>
      <c r="P325" s="87">
        <f t="shared" si="63"/>
        <v>6680</v>
      </c>
      <c r="Q325" s="87"/>
      <c r="R325" s="87">
        <v>0</v>
      </c>
      <c r="S325" s="87">
        <v>0</v>
      </c>
      <c r="T325" s="87">
        <v>0</v>
      </c>
      <c r="U325" s="87">
        <v>6680</v>
      </c>
      <c r="V325" s="87">
        <v>0</v>
      </c>
      <c r="W325" s="87">
        <v>6680</v>
      </c>
      <c r="X325" s="87">
        <v>6680</v>
      </c>
      <c r="Y325" s="87"/>
      <c r="Z325" s="87">
        <v>0</v>
      </c>
      <c r="AA325" s="87">
        <v>0</v>
      </c>
      <c r="AB325" s="87">
        <v>0</v>
      </c>
      <c r="AC325" s="87">
        <v>0</v>
      </c>
      <c r="AD325" s="87">
        <v>0</v>
      </c>
      <c r="AE325" s="87">
        <v>0</v>
      </c>
      <c r="AF325" s="87">
        <v>0</v>
      </c>
      <c r="AG325" s="87"/>
      <c r="AH325" s="87">
        <v>0</v>
      </c>
      <c r="AI325" s="87">
        <v>0</v>
      </c>
      <c r="AJ325" s="87">
        <v>0</v>
      </c>
      <c r="AK325" s="87">
        <v>0</v>
      </c>
      <c r="AL325" s="87">
        <v>0</v>
      </c>
      <c r="AM325" s="87">
        <v>0</v>
      </c>
      <c r="AN325" s="87">
        <v>0</v>
      </c>
      <c r="AO325" s="87"/>
      <c r="AP325" s="87">
        <v>0</v>
      </c>
      <c r="AQ325" s="87">
        <v>0</v>
      </c>
      <c r="AR325" s="87">
        <v>0</v>
      </c>
      <c r="AS325" s="87">
        <v>0</v>
      </c>
      <c r="AT325" s="87">
        <v>0</v>
      </c>
      <c r="AU325" s="87">
        <v>0</v>
      </c>
      <c r="AV325" s="87">
        <v>0</v>
      </c>
      <c r="AW325" s="87"/>
      <c r="AX325" s="120">
        <f t="shared" ref="AX325:AX388" si="64">J325-R325-Z325-AH325-AP325</f>
        <v>0</v>
      </c>
      <c r="AY325" s="120">
        <f t="shared" ref="AY325:AY388" si="65">K325-S325-AA325-AI325-AQ325</f>
        <v>0</v>
      </c>
      <c r="AZ325" s="120">
        <f t="shared" ref="AZ325:AZ388" si="66">AX325+AY325</f>
        <v>0</v>
      </c>
      <c r="BA325" s="120">
        <f t="shared" ref="BA325:BA388" si="67">M325-U325-AC325-AK325-AS325</f>
        <v>0</v>
      </c>
      <c r="BB325" s="120">
        <f t="shared" ref="BB325:BB388" si="68">N325-V325-AD325-AL325-AT325</f>
        <v>0</v>
      </c>
      <c r="BC325" s="120">
        <f t="shared" ref="BC325:BC388" si="69">BA325+BB325</f>
        <v>0</v>
      </c>
      <c r="BD325" s="120">
        <f t="shared" ref="BD325:BD388" si="70">AZ325+BC325</f>
        <v>0</v>
      </c>
      <c r="BE325" s="120" t="s">
        <v>168</v>
      </c>
      <c r="BF325" s="87">
        <v>5</v>
      </c>
      <c r="BG325" s="87">
        <v>0</v>
      </c>
      <c r="BH325" s="87">
        <v>5</v>
      </c>
      <c r="BI325" s="87">
        <v>0</v>
      </c>
      <c r="BJ325" s="128">
        <v>0</v>
      </c>
      <c r="BK325" s="128">
        <v>0</v>
      </c>
      <c r="BL325" s="127" t="s">
        <v>169</v>
      </c>
    </row>
    <row r="326" spans="2:64" s="116" customFormat="1" x14ac:dyDescent="0.5">
      <c r="B326" s="110">
        <v>2013</v>
      </c>
      <c r="C326" s="163">
        <v>8308</v>
      </c>
      <c r="D326" s="110">
        <v>15</v>
      </c>
      <c r="E326" s="110">
        <v>3000</v>
      </c>
      <c r="F326" s="110">
        <v>3700</v>
      </c>
      <c r="G326" s="110">
        <v>372</v>
      </c>
      <c r="H326" s="164"/>
      <c r="I326" s="164" t="s">
        <v>170</v>
      </c>
      <c r="J326" s="165">
        <v>0</v>
      </c>
      <c r="K326" s="165">
        <v>0</v>
      </c>
      <c r="L326" s="165">
        <f t="shared" si="62"/>
        <v>0</v>
      </c>
      <c r="M326" s="165">
        <v>6000</v>
      </c>
      <c r="N326" s="165">
        <v>0</v>
      </c>
      <c r="O326" s="165">
        <f t="shared" si="61"/>
        <v>6000</v>
      </c>
      <c r="P326" s="165">
        <f t="shared" si="63"/>
        <v>6000</v>
      </c>
      <c r="Q326" s="166"/>
      <c r="R326" s="165">
        <v>0</v>
      </c>
      <c r="S326" s="165">
        <v>0</v>
      </c>
      <c r="T326" s="165">
        <v>0</v>
      </c>
      <c r="U326" s="165">
        <v>6000</v>
      </c>
      <c r="V326" s="165">
        <v>0</v>
      </c>
      <c r="W326" s="165">
        <v>6000</v>
      </c>
      <c r="X326" s="165">
        <v>6000</v>
      </c>
      <c r="Y326" s="166"/>
      <c r="Z326" s="165">
        <v>0</v>
      </c>
      <c r="AA326" s="165">
        <v>0</v>
      </c>
      <c r="AB326" s="165">
        <v>0</v>
      </c>
      <c r="AC326" s="165">
        <v>0</v>
      </c>
      <c r="AD326" s="165">
        <v>0</v>
      </c>
      <c r="AE326" s="165">
        <v>0</v>
      </c>
      <c r="AF326" s="165">
        <v>0</v>
      </c>
      <c r="AG326" s="166"/>
      <c r="AH326" s="165">
        <v>0</v>
      </c>
      <c r="AI326" s="165">
        <v>0</v>
      </c>
      <c r="AJ326" s="165">
        <v>0</v>
      </c>
      <c r="AK326" s="165">
        <v>0</v>
      </c>
      <c r="AL326" s="165">
        <v>0</v>
      </c>
      <c r="AM326" s="165">
        <v>0</v>
      </c>
      <c r="AN326" s="165">
        <v>0</v>
      </c>
      <c r="AO326" s="87"/>
      <c r="AP326" s="165">
        <v>0</v>
      </c>
      <c r="AQ326" s="165">
        <v>0</v>
      </c>
      <c r="AR326" s="165">
        <v>0</v>
      </c>
      <c r="AS326" s="165">
        <v>0</v>
      </c>
      <c r="AT326" s="165">
        <v>0</v>
      </c>
      <c r="AU326" s="165">
        <v>0</v>
      </c>
      <c r="AV326" s="165">
        <v>0</v>
      </c>
      <c r="AW326" s="87"/>
      <c r="AX326" s="165">
        <f t="shared" si="64"/>
        <v>0</v>
      </c>
      <c r="AY326" s="165">
        <f t="shared" si="65"/>
        <v>0</v>
      </c>
      <c r="AZ326" s="165">
        <f t="shared" si="66"/>
        <v>0</v>
      </c>
      <c r="BA326" s="165">
        <f t="shared" si="67"/>
        <v>0</v>
      </c>
      <c r="BB326" s="165">
        <f t="shared" si="68"/>
        <v>0</v>
      </c>
      <c r="BC326" s="165">
        <f t="shared" si="69"/>
        <v>0</v>
      </c>
      <c r="BD326" s="165">
        <f t="shared" si="70"/>
        <v>0</v>
      </c>
      <c r="BE326" s="165"/>
      <c r="BF326" s="167"/>
      <c r="BG326" s="167"/>
      <c r="BH326" s="167"/>
      <c r="BI326" s="167"/>
      <c r="BJ326" s="167"/>
      <c r="BK326" s="167"/>
      <c r="BL326" s="168"/>
    </row>
    <row r="327" spans="2:64" s="95" customFormat="1" x14ac:dyDescent="0.5">
      <c r="B327" s="117">
        <v>2013</v>
      </c>
      <c r="C327" s="118">
        <v>8308</v>
      </c>
      <c r="D327" s="117">
        <v>15</v>
      </c>
      <c r="E327" s="117">
        <v>3000</v>
      </c>
      <c r="F327" s="117">
        <v>3700</v>
      </c>
      <c r="G327" s="117">
        <v>372</v>
      </c>
      <c r="H327" s="117">
        <v>37202</v>
      </c>
      <c r="I327" s="119" t="s">
        <v>171</v>
      </c>
      <c r="J327" s="87">
        <v>0</v>
      </c>
      <c r="K327" s="87">
        <v>0</v>
      </c>
      <c r="L327" s="87">
        <f t="shared" si="62"/>
        <v>0</v>
      </c>
      <c r="M327" s="87">
        <f>6250-250</f>
        <v>6000</v>
      </c>
      <c r="N327" s="87">
        <v>0</v>
      </c>
      <c r="O327" s="87">
        <f t="shared" si="61"/>
        <v>6000</v>
      </c>
      <c r="P327" s="87">
        <f t="shared" si="63"/>
        <v>6000</v>
      </c>
      <c r="Q327" s="87"/>
      <c r="R327" s="87">
        <v>0</v>
      </c>
      <c r="S327" s="87">
        <v>0</v>
      </c>
      <c r="T327" s="87">
        <v>0</v>
      </c>
      <c r="U327" s="87">
        <v>6000</v>
      </c>
      <c r="V327" s="87">
        <v>0</v>
      </c>
      <c r="W327" s="87">
        <v>6000</v>
      </c>
      <c r="X327" s="87">
        <v>6000</v>
      </c>
      <c r="Y327" s="87"/>
      <c r="Z327" s="87">
        <v>0</v>
      </c>
      <c r="AA327" s="87">
        <v>0</v>
      </c>
      <c r="AB327" s="87">
        <v>0</v>
      </c>
      <c r="AC327" s="87">
        <v>0</v>
      </c>
      <c r="AD327" s="87">
        <v>0</v>
      </c>
      <c r="AE327" s="87">
        <v>0</v>
      </c>
      <c r="AF327" s="87">
        <v>0</v>
      </c>
      <c r="AG327" s="87"/>
      <c r="AH327" s="87">
        <v>0</v>
      </c>
      <c r="AI327" s="87">
        <v>0</v>
      </c>
      <c r="AJ327" s="87">
        <v>0</v>
      </c>
      <c r="AK327" s="87">
        <v>0</v>
      </c>
      <c r="AL327" s="87">
        <v>0</v>
      </c>
      <c r="AM327" s="87">
        <v>0</v>
      </c>
      <c r="AN327" s="87">
        <v>0</v>
      </c>
      <c r="AO327" s="87"/>
      <c r="AP327" s="87">
        <v>0</v>
      </c>
      <c r="AQ327" s="87">
        <v>0</v>
      </c>
      <c r="AR327" s="87">
        <v>0</v>
      </c>
      <c r="AS327" s="87">
        <v>0</v>
      </c>
      <c r="AT327" s="87">
        <v>0</v>
      </c>
      <c r="AU327" s="87">
        <v>0</v>
      </c>
      <c r="AV327" s="87">
        <v>0</v>
      </c>
      <c r="AW327" s="87"/>
      <c r="AX327" s="120">
        <f t="shared" si="64"/>
        <v>0</v>
      </c>
      <c r="AY327" s="120">
        <f t="shared" si="65"/>
        <v>0</v>
      </c>
      <c r="AZ327" s="120">
        <f t="shared" si="66"/>
        <v>0</v>
      </c>
      <c r="BA327" s="120">
        <f t="shared" si="67"/>
        <v>0</v>
      </c>
      <c r="BB327" s="120">
        <f t="shared" si="68"/>
        <v>0</v>
      </c>
      <c r="BC327" s="120">
        <f t="shared" si="69"/>
        <v>0</v>
      </c>
      <c r="BD327" s="120">
        <f t="shared" si="70"/>
        <v>0</v>
      </c>
      <c r="BE327" s="120" t="s">
        <v>168</v>
      </c>
      <c r="BF327" s="87">
        <v>5</v>
      </c>
      <c r="BG327" s="87">
        <v>0</v>
      </c>
      <c r="BH327" s="87">
        <v>5</v>
      </c>
      <c r="BI327" s="87">
        <v>0</v>
      </c>
      <c r="BJ327" s="128">
        <v>0</v>
      </c>
      <c r="BK327" s="128">
        <v>0</v>
      </c>
      <c r="BL327" s="127" t="s">
        <v>172</v>
      </c>
    </row>
    <row r="328" spans="2:64" s="109" customFormat="1" x14ac:dyDescent="0.5">
      <c r="B328" s="110">
        <v>2013</v>
      </c>
      <c r="C328" s="163">
        <v>8308</v>
      </c>
      <c r="D328" s="110">
        <v>15</v>
      </c>
      <c r="E328" s="110">
        <v>3000</v>
      </c>
      <c r="F328" s="110">
        <v>3700</v>
      </c>
      <c r="G328" s="110">
        <v>375</v>
      </c>
      <c r="H328" s="110"/>
      <c r="I328" s="164" t="s">
        <v>173</v>
      </c>
      <c r="J328" s="165">
        <v>0</v>
      </c>
      <c r="K328" s="165">
        <v>0</v>
      </c>
      <c r="L328" s="165">
        <f t="shared" si="62"/>
        <v>0</v>
      </c>
      <c r="M328" s="165">
        <v>15375</v>
      </c>
      <c r="N328" s="165">
        <v>0</v>
      </c>
      <c r="O328" s="165">
        <f t="shared" si="61"/>
        <v>15375</v>
      </c>
      <c r="P328" s="165">
        <f t="shared" si="63"/>
        <v>15375</v>
      </c>
      <c r="Q328" s="166"/>
      <c r="R328" s="165">
        <v>0</v>
      </c>
      <c r="S328" s="165">
        <v>0</v>
      </c>
      <c r="T328" s="165">
        <v>0</v>
      </c>
      <c r="U328" s="165">
        <v>15375</v>
      </c>
      <c r="V328" s="165">
        <v>0</v>
      </c>
      <c r="W328" s="165">
        <v>15375</v>
      </c>
      <c r="X328" s="165">
        <v>15375</v>
      </c>
      <c r="Y328" s="166"/>
      <c r="Z328" s="165">
        <v>0</v>
      </c>
      <c r="AA328" s="165">
        <v>0</v>
      </c>
      <c r="AB328" s="165">
        <v>0</v>
      </c>
      <c r="AC328" s="165">
        <v>0</v>
      </c>
      <c r="AD328" s="165">
        <v>0</v>
      </c>
      <c r="AE328" s="165">
        <v>0</v>
      </c>
      <c r="AF328" s="165">
        <v>0</v>
      </c>
      <c r="AG328" s="166"/>
      <c r="AH328" s="165">
        <v>0</v>
      </c>
      <c r="AI328" s="165">
        <v>0</v>
      </c>
      <c r="AJ328" s="165">
        <v>0</v>
      </c>
      <c r="AK328" s="165">
        <v>0</v>
      </c>
      <c r="AL328" s="165">
        <v>0</v>
      </c>
      <c r="AM328" s="165">
        <v>0</v>
      </c>
      <c r="AN328" s="165">
        <v>0</v>
      </c>
      <c r="AO328" s="87"/>
      <c r="AP328" s="165">
        <v>0</v>
      </c>
      <c r="AQ328" s="165">
        <v>0</v>
      </c>
      <c r="AR328" s="165">
        <v>0</v>
      </c>
      <c r="AS328" s="165">
        <v>0</v>
      </c>
      <c r="AT328" s="165">
        <v>0</v>
      </c>
      <c r="AU328" s="165">
        <v>0</v>
      </c>
      <c r="AV328" s="165">
        <v>0</v>
      </c>
      <c r="AW328" s="87"/>
      <c r="AX328" s="165">
        <f t="shared" si="64"/>
        <v>0</v>
      </c>
      <c r="AY328" s="165">
        <f t="shared" si="65"/>
        <v>0</v>
      </c>
      <c r="AZ328" s="165">
        <f t="shared" si="66"/>
        <v>0</v>
      </c>
      <c r="BA328" s="165">
        <f t="shared" si="67"/>
        <v>0</v>
      </c>
      <c r="BB328" s="165">
        <f t="shared" si="68"/>
        <v>0</v>
      </c>
      <c r="BC328" s="165">
        <f t="shared" si="69"/>
        <v>0</v>
      </c>
      <c r="BD328" s="165">
        <f t="shared" si="70"/>
        <v>0</v>
      </c>
      <c r="BE328" s="165"/>
      <c r="BF328" s="167"/>
      <c r="BG328" s="167"/>
      <c r="BH328" s="167"/>
      <c r="BI328" s="167"/>
      <c r="BJ328" s="167"/>
      <c r="BK328" s="167"/>
      <c r="BL328" s="168"/>
    </row>
    <row r="329" spans="2:64" s="116" customFormat="1" x14ac:dyDescent="0.5">
      <c r="B329" s="117">
        <v>2013</v>
      </c>
      <c r="C329" s="118">
        <v>8308</v>
      </c>
      <c r="D329" s="117">
        <v>15</v>
      </c>
      <c r="E329" s="117">
        <v>3000</v>
      </c>
      <c r="F329" s="117">
        <v>3700</v>
      </c>
      <c r="G329" s="117">
        <v>375</v>
      </c>
      <c r="H329" s="117">
        <v>37502</v>
      </c>
      <c r="I329" s="119" t="s">
        <v>174</v>
      </c>
      <c r="J329" s="87">
        <v>0</v>
      </c>
      <c r="K329" s="87">
        <v>0</v>
      </c>
      <c r="L329" s="87">
        <f t="shared" si="62"/>
        <v>0</v>
      </c>
      <c r="M329" s="87">
        <v>15375</v>
      </c>
      <c r="N329" s="87">
        <v>0</v>
      </c>
      <c r="O329" s="87">
        <f t="shared" si="61"/>
        <v>15375</v>
      </c>
      <c r="P329" s="87">
        <f t="shared" si="63"/>
        <v>15375</v>
      </c>
      <c r="Q329" s="87"/>
      <c r="R329" s="87">
        <v>0</v>
      </c>
      <c r="S329" s="87">
        <v>0</v>
      </c>
      <c r="T329" s="87">
        <v>0</v>
      </c>
      <c r="U329" s="87">
        <v>15375</v>
      </c>
      <c r="V329" s="87">
        <v>0</v>
      </c>
      <c r="W329" s="87">
        <v>15375</v>
      </c>
      <c r="X329" s="87">
        <v>15375</v>
      </c>
      <c r="Y329" s="87"/>
      <c r="Z329" s="87">
        <v>0</v>
      </c>
      <c r="AA329" s="87">
        <v>0</v>
      </c>
      <c r="AB329" s="87">
        <v>0</v>
      </c>
      <c r="AC329" s="87">
        <v>0</v>
      </c>
      <c r="AD329" s="87">
        <v>0</v>
      </c>
      <c r="AE329" s="87">
        <v>0</v>
      </c>
      <c r="AF329" s="87">
        <v>0</v>
      </c>
      <c r="AG329" s="87"/>
      <c r="AH329" s="87">
        <v>0</v>
      </c>
      <c r="AI329" s="87">
        <v>0</v>
      </c>
      <c r="AJ329" s="87">
        <v>0</v>
      </c>
      <c r="AK329" s="87">
        <v>0</v>
      </c>
      <c r="AL329" s="87">
        <v>0</v>
      </c>
      <c r="AM329" s="87">
        <v>0</v>
      </c>
      <c r="AN329" s="87">
        <v>0</v>
      </c>
      <c r="AO329" s="87"/>
      <c r="AP329" s="87">
        <v>0</v>
      </c>
      <c r="AQ329" s="87">
        <v>0</v>
      </c>
      <c r="AR329" s="87">
        <v>0</v>
      </c>
      <c r="AS329" s="87">
        <v>0</v>
      </c>
      <c r="AT329" s="87">
        <v>0</v>
      </c>
      <c r="AU329" s="87">
        <v>0</v>
      </c>
      <c r="AV329" s="87">
        <v>0</v>
      </c>
      <c r="AW329" s="87"/>
      <c r="AX329" s="120">
        <f t="shared" si="64"/>
        <v>0</v>
      </c>
      <c r="AY329" s="120">
        <f t="shared" si="65"/>
        <v>0</v>
      </c>
      <c r="AZ329" s="120">
        <f t="shared" si="66"/>
        <v>0</v>
      </c>
      <c r="BA329" s="120">
        <f t="shared" si="67"/>
        <v>0</v>
      </c>
      <c r="BB329" s="120">
        <f t="shared" si="68"/>
        <v>0</v>
      </c>
      <c r="BC329" s="120">
        <f t="shared" si="69"/>
        <v>0</v>
      </c>
      <c r="BD329" s="120">
        <f t="shared" si="70"/>
        <v>0</v>
      </c>
      <c r="BE329" s="120" t="s">
        <v>168</v>
      </c>
      <c r="BF329" s="87">
        <v>10</v>
      </c>
      <c r="BG329" s="87">
        <v>0</v>
      </c>
      <c r="BH329" s="87">
        <v>10</v>
      </c>
      <c r="BI329" s="87">
        <v>0</v>
      </c>
      <c r="BJ329" s="128">
        <v>0</v>
      </c>
      <c r="BK329" s="128">
        <v>0</v>
      </c>
      <c r="BL329" s="127" t="s">
        <v>175</v>
      </c>
    </row>
    <row r="330" spans="2:64" s="95" customFormat="1" x14ac:dyDescent="0.5">
      <c r="B330" s="172">
        <v>0</v>
      </c>
      <c r="C330" s="173">
        <v>0</v>
      </c>
      <c r="D330" s="172">
        <v>0</v>
      </c>
      <c r="E330" s="172">
        <v>0</v>
      </c>
      <c r="F330" s="172">
        <v>0</v>
      </c>
      <c r="G330" s="172">
        <v>0</v>
      </c>
      <c r="H330" s="172">
        <v>0</v>
      </c>
      <c r="I330" s="174" t="s">
        <v>176</v>
      </c>
      <c r="J330" s="175">
        <v>0</v>
      </c>
      <c r="K330" s="175">
        <v>0</v>
      </c>
      <c r="L330" s="175">
        <f t="shared" si="62"/>
        <v>0</v>
      </c>
      <c r="M330" s="175">
        <v>4643375</v>
      </c>
      <c r="N330" s="175">
        <v>0</v>
      </c>
      <c r="O330" s="175">
        <f t="shared" si="61"/>
        <v>4643375</v>
      </c>
      <c r="P330" s="175">
        <f t="shared" si="63"/>
        <v>4643375</v>
      </c>
      <c r="Q330" s="176"/>
      <c r="R330" s="175">
        <v>0</v>
      </c>
      <c r="S330" s="175">
        <v>0</v>
      </c>
      <c r="T330" s="175">
        <v>0</v>
      </c>
      <c r="U330" s="175">
        <v>4393470.87</v>
      </c>
      <c r="V330" s="175">
        <v>0</v>
      </c>
      <c r="W330" s="175">
        <v>4393470.87</v>
      </c>
      <c r="X330" s="175">
        <v>4393470.87</v>
      </c>
      <c r="Y330" s="176"/>
      <c r="Z330" s="175">
        <v>0</v>
      </c>
      <c r="AA330" s="175">
        <v>0</v>
      </c>
      <c r="AB330" s="175">
        <v>0</v>
      </c>
      <c r="AC330" s="175">
        <v>249904.13</v>
      </c>
      <c r="AD330" s="175">
        <v>0</v>
      </c>
      <c r="AE330" s="175">
        <v>249904.13</v>
      </c>
      <c r="AF330" s="175">
        <v>249904.13</v>
      </c>
      <c r="AG330" s="176"/>
      <c r="AH330" s="175">
        <v>0</v>
      </c>
      <c r="AI330" s="175">
        <v>0</v>
      </c>
      <c r="AJ330" s="175">
        <v>0</v>
      </c>
      <c r="AK330" s="175">
        <v>0</v>
      </c>
      <c r="AL330" s="175">
        <v>0</v>
      </c>
      <c r="AM330" s="175">
        <v>0</v>
      </c>
      <c r="AN330" s="175">
        <v>0</v>
      </c>
      <c r="AO330" s="87"/>
      <c r="AP330" s="175">
        <v>0</v>
      </c>
      <c r="AQ330" s="175">
        <v>0</v>
      </c>
      <c r="AR330" s="175">
        <v>0</v>
      </c>
      <c r="AS330" s="175">
        <v>0</v>
      </c>
      <c r="AT330" s="175">
        <v>0</v>
      </c>
      <c r="AU330" s="175">
        <v>0</v>
      </c>
      <c r="AV330" s="175">
        <v>0</v>
      </c>
      <c r="AW330" s="87"/>
      <c r="AX330" s="175">
        <f t="shared" si="64"/>
        <v>0</v>
      </c>
      <c r="AY330" s="175">
        <f t="shared" si="65"/>
        <v>0</v>
      </c>
      <c r="AZ330" s="175">
        <f t="shared" si="66"/>
        <v>0</v>
      </c>
      <c r="BA330" s="175">
        <f t="shared" si="67"/>
        <v>-1.1641532182693481E-10</v>
      </c>
      <c r="BB330" s="175">
        <f t="shared" si="68"/>
        <v>0</v>
      </c>
      <c r="BC330" s="175">
        <f t="shared" si="69"/>
        <v>-1.1641532182693481E-10</v>
      </c>
      <c r="BD330" s="175">
        <f t="shared" si="70"/>
        <v>-1.1641532182693481E-10</v>
      </c>
      <c r="BE330" s="175">
        <v>0</v>
      </c>
      <c r="BF330" s="177">
        <v>0</v>
      </c>
      <c r="BG330" s="177">
        <v>0</v>
      </c>
      <c r="BH330" s="177"/>
      <c r="BI330" s="177"/>
      <c r="BJ330" s="128">
        <v>0</v>
      </c>
      <c r="BK330" s="128">
        <v>0</v>
      </c>
      <c r="BL330" s="127"/>
    </row>
    <row r="331" spans="2:64" s="109" customFormat="1" x14ac:dyDescent="0.5">
      <c r="B331" s="96">
        <v>2013</v>
      </c>
      <c r="C331" s="97">
        <v>8308</v>
      </c>
      <c r="D331" s="96">
        <v>15</v>
      </c>
      <c r="E331" s="96">
        <v>1000</v>
      </c>
      <c r="F331" s="96"/>
      <c r="G331" s="96"/>
      <c r="H331" s="96"/>
      <c r="I331" s="98" t="s">
        <v>54</v>
      </c>
      <c r="J331" s="99">
        <v>0</v>
      </c>
      <c r="K331" s="99">
        <v>0</v>
      </c>
      <c r="L331" s="99">
        <f t="shared" si="62"/>
        <v>0</v>
      </c>
      <c r="M331" s="99">
        <v>4500000</v>
      </c>
      <c r="N331" s="99">
        <v>0</v>
      </c>
      <c r="O331" s="99">
        <f t="shared" si="61"/>
        <v>4500000</v>
      </c>
      <c r="P331" s="99">
        <f t="shared" si="63"/>
        <v>4500000</v>
      </c>
      <c r="Q331" s="87"/>
      <c r="R331" s="99">
        <v>0</v>
      </c>
      <c r="S331" s="99">
        <v>0</v>
      </c>
      <c r="T331" s="99">
        <v>0</v>
      </c>
      <c r="U331" s="99">
        <v>4250095.87</v>
      </c>
      <c r="V331" s="99">
        <v>0</v>
      </c>
      <c r="W331" s="99">
        <v>4250095.87</v>
      </c>
      <c r="X331" s="99">
        <v>4250095.87</v>
      </c>
      <c r="Y331" s="87"/>
      <c r="Z331" s="99">
        <v>0</v>
      </c>
      <c r="AA331" s="99">
        <v>0</v>
      </c>
      <c r="AB331" s="99">
        <v>0</v>
      </c>
      <c r="AC331" s="99">
        <v>249904.13</v>
      </c>
      <c r="AD331" s="99">
        <v>0</v>
      </c>
      <c r="AE331" s="99">
        <v>249904.13</v>
      </c>
      <c r="AF331" s="99">
        <v>249904.13</v>
      </c>
      <c r="AG331" s="87"/>
      <c r="AH331" s="99">
        <v>0</v>
      </c>
      <c r="AI331" s="99">
        <v>0</v>
      </c>
      <c r="AJ331" s="99">
        <v>0</v>
      </c>
      <c r="AK331" s="99">
        <v>0</v>
      </c>
      <c r="AL331" s="99">
        <v>0</v>
      </c>
      <c r="AM331" s="99">
        <v>0</v>
      </c>
      <c r="AN331" s="99">
        <v>0</v>
      </c>
      <c r="AO331" s="87"/>
      <c r="AP331" s="99">
        <v>0</v>
      </c>
      <c r="AQ331" s="99">
        <v>0</v>
      </c>
      <c r="AR331" s="99">
        <v>0</v>
      </c>
      <c r="AS331" s="99">
        <v>0</v>
      </c>
      <c r="AT331" s="99">
        <v>0</v>
      </c>
      <c r="AU331" s="99">
        <v>0</v>
      </c>
      <c r="AV331" s="99">
        <v>0</v>
      </c>
      <c r="AW331" s="87"/>
      <c r="AX331" s="99">
        <f t="shared" si="64"/>
        <v>0</v>
      </c>
      <c r="AY331" s="99">
        <f t="shared" si="65"/>
        <v>0</v>
      </c>
      <c r="AZ331" s="99">
        <f t="shared" si="66"/>
        <v>0</v>
      </c>
      <c r="BA331" s="99">
        <f t="shared" si="67"/>
        <v>-1.1641532182693481E-10</v>
      </c>
      <c r="BB331" s="99">
        <f t="shared" si="68"/>
        <v>0</v>
      </c>
      <c r="BC331" s="99">
        <f t="shared" si="69"/>
        <v>-1.1641532182693481E-10</v>
      </c>
      <c r="BD331" s="99">
        <f t="shared" si="70"/>
        <v>-1.1641532182693481E-10</v>
      </c>
      <c r="BE331" s="99"/>
      <c r="BF331" s="100"/>
      <c r="BG331" s="100"/>
      <c r="BH331" s="100"/>
      <c r="BI331" s="100"/>
      <c r="BJ331" s="100"/>
      <c r="BK331" s="100"/>
      <c r="BL331" s="101"/>
    </row>
    <row r="332" spans="2:64" s="116" customFormat="1" x14ac:dyDescent="0.5">
      <c r="B332" s="103">
        <v>2013</v>
      </c>
      <c r="C332" s="104">
        <v>8308</v>
      </c>
      <c r="D332" s="103">
        <v>15</v>
      </c>
      <c r="E332" s="103">
        <v>1000</v>
      </c>
      <c r="F332" s="103">
        <v>1200</v>
      </c>
      <c r="G332" s="103"/>
      <c r="H332" s="103"/>
      <c r="I332" s="105" t="s">
        <v>55</v>
      </c>
      <c r="J332" s="106">
        <v>0</v>
      </c>
      <c r="K332" s="106">
        <v>0</v>
      </c>
      <c r="L332" s="106">
        <f t="shared" si="62"/>
        <v>0</v>
      </c>
      <c r="M332" s="106">
        <v>4500000</v>
      </c>
      <c r="N332" s="106">
        <v>0</v>
      </c>
      <c r="O332" s="106">
        <f t="shared" si="61"/>
        <v>4500000</v>
      </c>
      <c r="P332" s="106">
        <f t="shared" si="63"/>
        <v>4500000</v>
      </c>
      <c r="Q332" s="87"/>
      <c r="R332" s="106">
        <v>0</v>
      </c>
      <c r="S332" s="106">
        <v>0</v>
      </c>
      <c r="T332" s="106">
        <v>0</v>
      </c>
      <c r="U332" s="106">
        <v>4250095.87</v>
      </c>
      <c r="V332" s="106">
        <v>0</v>
      </c>
      <c r="W332" s="106">
        <v>4250095.87</v>
      </c>
      <c r="X332" s="106">
        <v>4250095.87</v>
      </c>
      <c r="Y332" s="87"/>
      <c r="Z332" s="106">
        <v>0</v>
      </c>
      <c r="AA332" s="106">
        <v>0</v>
      </c>
      <c r="AB332" s="106">
        <v>0</v>
      </c>
      <c r="AC332" s="106">
        <v>249904.13</v>
      </c>
      <c r="AD332" s="106">
        <v>0</v>
      </c>
      <c r="AE332" s="106">
        <v>249904.13</v>
      </c>
      <c r="AF332" s="106">
        <v>249904.13</v>
      </c>
      <c r="AG332" s="87"/>
      <c r="AH332" s="106">
        <v>0</v>
      </c>
      <c r="AI332" s="106">
        <v>0</v>
      </c>
      <c r="AJ332" s="106">
        <v>0</v>
      </c>
      <c r="AK332" s="106">
        <v>0</v>
      </c>
      <c r="AL332" s="106">
        <v>0</v>
      </c>
      <c r="AM332" s="106">
        <v>0</v>
      </c>
      <c r="AN332" s="106">
        <v>0</v>
      </c>
      <c r="AO332" s="87"/>
      <c r="AP332" s="106">
        <v>0</v>
      </c>
      <c r="AQ332" s="106">
        <v>0</v>
      </c>
      <c r="AR332" s="106">
        <v>0</v>
      </c>
      <c r="AS332" s="106">
        <v>0</v>
      </c>
      <c r="AT332" s="106">
        <v>0</v>
      </c>
      <c r="AU332" s="106">
        <v>0</v>
      </c>
      <c r="AV332" s="106">
        <v>0</v>
      </c>
      <c r="AW332" s="87"/>
      <c r="AX332" s="106">
        <f t="shared" si="64"/>
        <v>0</v>
      </c>
      <c r="AY332" s="106">
        <f t="shared" si="65"/>
        <v>0</v>
      </c>
      <c r="AZ332" s="106">
        <f t="shared" si="66"/>
        <v>0</v>
      </c>
      <c r="BA332" s="106">
        <f t="shared" si="67"/>
        <v>-1.1641532182693481E-10</v>
      </c>
      <c r="BB332" s="106">
        <f t="shared" si="68"/>
        <v>0</v>
      </c>
      <c r="BC332" s="106">
        <f t="shared" si="69"/>
        <v>-1.1641532182693481E-10</v>
      </c>
      <c r="BD332" s="106">
        <f t="shared" si="70"/>
        <v>-1.1641532182693481E-10</v>
      </c>
      <c r="BE332" s="106"/>
      <c r="BF332" s="107"/>
      <c r="BG332" s="107"/>
      <c r="BH332" s="107"/>
      <c r="BI332" s="107"/>
      <c r="BJ332" s="107"/>
      <c r="BK332" s="107"/>
      <c r="BL332" s="108"/>
    </row>
    <row r="333" spans="2:64" s="153" customFormat="1" x14ac:dyDescent="0.5">
      <c r="B333" s="110">
        <v>2013</v>
      </c>
      <c r="C333" s="111">
        <v>8308</v>
      </c>
      <c r="D333" s="110">
        <v>15</v>
      </c>
      <c r="E333" s="110">
        <v>1000</v>
      </c>
      <c r="F333" s="110">
        <v>1200</v>
      </c>
      <c r="G333" s="110">
        <v>121</v>
      </c>
      <c r="H333" s="110"/>
      <c r="I333" s="112" t="s">
        <v>56</v>
      </c>
      <c r="J333" s="113">
        <v>0</v>
      </c>
      <c r="K333" s="113">
        <v>0</v>
      </c>
      <c r="L333" s="113">
        <f t="shared" si="62"/>
        <v>0</v>
      </c>
      <c r="M333" s="113">
        <v>4500000</v>
      </c>
      <c r="N333" s="113">
        <v>0</v>
      </c>
      <c r="O333" s="113">
        <f t="shared" si="61"/>
        <v>4500000</v>
      </c>
      <c r="P333" s="113">
        <f t="shared" si="63"/>
        <v>4500000</v>
      </c>
      <c r="Q333" s="87"/>
      <c r="R333" s="113">
        <v>0</v>
      </c>
      <c r="S333" s="113">
        <v>0</v>
      </c>
      <c r="T333" s="113">
        <v>0</v>
      </c>
      <c r="U333" s="113">
        <v>4250095.87</v>
      </c>
      <c r="V333" s="113">
        <v>0</v>
      </c>
      <c r="W333" s="113">
        <v>4250095.87</v>
      </c>
      <c r="X333" s="113">
        <v>4250095.87</v>
      </c>
      <c r="Y333" s="87"/>
      <c r="Z333" s="113">
        <v>0</v>
      </c>
      <c r="AA333" s="113">
        <v>0</v>
      </c>
      <c r="AB333" s="113">
        <v>0</v>
      </c>
      <c r="AC333" s="113">
        <v>249904.13</v>
      </c>
      <c r="AD333" s="113">
        <v>0</v>
      </c>
      <c r="AE333" s="113">
        <v>249904.13</v>
      </c>
      <c r="AF333" s="113">
        <v>249904.13</v>
      </c>
      <c r="AG333" s="87"/>
      <c r="AH333" s="113">
        <v>0</v>
      </c>
      <c r="AI333" s="113">
        <v>0</v>
      </c>
      <c r="AJ333" s="113">
        <v>0</v>
      </c>
      <c r="AK333" s="113">
        <v>0</v>
      </c>
      <c r="AL333" s="113">
        <v>0</v>
      </c>
      <c r="AM333" s="113">
        <v>0</v>
      </c>
      <c r="AN333" s="113">
        <v>0</v>
      </c>
      <c r="AO333" s="87"/>
      <c r="AP333" s="113">
        <v>0</v>
      </c>
      <c r="AQ333" s="113">
        <v>0</v>
      </c>
      <c r="AR333" s="113">
        <v>0</v>
      </c>
      <c r="AS333" s="113">
        <v>0</v>
      </c>
      <c r="AT333" s="113">
        <v>0</v>
      </c>
      <c r="AU333" s="113">
        <v>0</v>
      </c>
      <c r="AV333" s="113">
        <v>0</v>
      </c>
      <c r="AW333" s="87"/>
      <c r="AX333" s="113">
        <f t="shared" si="64"/>
        <v>0</v>
      </c>
      <c r="AY333" s="113">
        <f t="shared" si="65"/>
        <v>0</v>
      </c>
      <c r="AZ333" s="113">
        <f t="shared" si="66"/>
        <v>0</v>
      </c>
      <c r="BA333" s="113">
        <f t="shared" si="67"/>
        <v>-1.1641532182693481E-10</v>
      </c>
      <c r="BB333" s="113">
        <f t="shared" si="68"/>
        <v>0</v>
      </c>
      <c r="BC333" s="113">
        <f t="shared" si="69"/>
        <v>-1.1641532182693481E-10</v>
      </c>
      <c r="BD333" s="113">
        <f t="shared" si="70"/>
        <v>-1.1641532182693481E-10</v>
      </c>
      <c r="BE333" s="113"/>
      <c r="BF333" s="114"/>
      <c r="BG333" s="114"/>
      <c r="BH333" s="114"/>
      <c r="BI333" s="114"/>
      <c r="BJ333" s="114"/>
      <c r="BK333" s="114"/>
      <c r="BL333" s="115"/>
    </row>
    <row r="334" spans="2:64" s="95" customFormat="1" x14ac:dyDescent="0.5">
      <c r="B334" s="117">
        <v>2013</v>
      </c>
      <c r="C334" s="118">
        <v>8308</v>
      </c>
      <c r="D334" s="117">
        <v>15</v>
      </c>
      <c r="E334" s="117">
        <v>1000</v>
      </c>
      <c r="F334" s="117">
        <v>1200</v>
      </c>
      <c r="G334" s="117">
        <v>121</v>
      </c>
      <c r="H334" s="117">
        <v>12101</v>
      </c>
      <c r="I334" s="119" t="s">
        <v>57</v>
      </c>
      <c r="J334" s="87">
        <v>0</v>
      </c>
      <c r="K334" s="87">
        <v>0</v>
      </c>
      <c r="L334" s="87">
        <f t="shared" si="62"/>
        <v>0</v>
      </c>
      <c r="M334" s="87">
        <v>4500000</v>
      </c>
      <c r="N334" s="87">
        <v>0</v>
      </c>
      <c r="O334" s="87">
        <f t="shared" si="61"/>
        <v>4500000</v>
      </c>
      <c r="P334" s="87">
        <f t="shared" si="63"/>
        <v>4500000</v>
      </c>
      <c r="Q334" s="87"/>
      <c r="R334" s="87">
        <v>0</v>
      </c>
      <c r="S334" s="87">
        <v>0</v>
      </c>
      <c r="T334" s="87">
        <v>0</v>
      </c>
      <c r="U334" s="87">
        <v>4250095.87</v>
      </c>
      <c r="V334" s="87">
        <v>0</v>
      </c>
      <c r="W334" s="87">
        <v>4250095.87</v>
      </c>
      <c r="X334" s="87">
        <v>4250095.87</v>
      </c>
      <c r="Y334" s="87"/>
      <c r="Z334" s="87">
        <v>0</v>
      </c>
      <c r="AA334" s="87">
        <v>0</v>
      </c>
      <c r="AB334" s="87">
        <v>0</v>
      </c>
      <c r="AC334" s="87">
        <v>249904.13</v>
      </c>
      <c r="AD334" s="87">
        <v>0</v>
      </c>
      <c r="AE334" s="87">
        <v>249904.13</v>
      </c>
      <c r="AF334" s="87">
        <v>249904.13</v>
      </c>
      <c r="AG334" s="87"/>
      <c r="AH334" s="87">
        <v>0</v>
      </c>
      <c r="AI334" s="87">
        <v>0</v>
      </c>
      <c r="AJ334" s="87">
        <v>0</v>
      </c>
      <c r="AK334" s="87">
        <v>0</v>
      </c>
      <c r="AL334" s="87">
        <v>0</v>
      </c>
      <c r="AM334" s="87">
        <v>0</v>
      </c>
      <c r="AN334" s="87">
        <v>0</v>
      </c>
      <c r="AO334" s="87"/>
      <c r="AP334" s="87">
        <v>0</v>
      </c>
      <c r="AQ334" s="87">
        <v>0</v>
      </c>
      <c r="AR334" s="87">
        <v>0</v>
      </c>
      <c r="AS334" s="87">
        <v>0</v>
      </c>
      <c r="AT334" s="87">
        <v>0</v>
      </c>
      <c r="AU334" s="87">
        <v>0</v>
      </c>
      <c r="AV334" s="87">
        <v>0</v>
      </c>
      <c r="AW334" s="87"/>
      <c r="AX334" s="120">
        <f t="shared" si="64"/>
        <v>0</v>
      </c>
      <c r="AY334" s="120">
        <f t="shared" si="65"/>
        <v>0</v>
      </c>
      <c r="AZ334" s="120">
        <f t="shared" si="66"/>
        <v>0</v>
      </c>
      <c r="BA334" s="120">
        <f t="shared" si="67"/>
        <v>-1.1641532182693481E-10</v>
      </c>
      <c r="BB334" s="120">
        <f t="shared" si="68"/>
        <v>0</v>
      </c>
      <c r="BC334" s="120">
        <f t="shared" si="69"/>
        <v>-1.1641532182693481E-10</v>
      </c>
      <c r="BD334" s="120">
        <f t="shared" si="70"/>
        <v>-1.1641532182693481E-10</v>
      </c>
      <c r="BE334" s="120" t="s">
        <v>58</v>
      </c>
      <c r="BF334" s="87">
        <v>15</v>
      </c>
      <c r="BG334" s="87">
        <v>0</v>
      </c>
      <c r="BH334" s="87">
        <v>15</v>
      </c>
      <c r="BI334" s="87">
        <v>0</v>
      </c>
      <c r="BJ334" s="128">
        <v>0</v>
      </c>
      <c r="BK334" s="128">
        <v>0</v>
      </c>
      <c r="BL334" s="127" t="s">
        <v>177</v>
      </c>
    </row>
    <row r="335" spans="2:64" s="109" customFormat="1" x14ac:dyDescent="0.5">
      <c r="B335" s="96">
        <v>2013</v>
      </c>
      <c r="C335" s="97">
        <v>8308</v>
      </c>
      <c r="D335" s="96">
        <v>15</v>
      </c>
      <c r="E335" s="96">
        <v>3000</v>
      </c>
      <c r="F335" s="96"/>
      <c r="G335" s="96"/>
      <c r="H335" s="96"/>
      <c r="I335" s="98" t="s">
        <v>59</v>
      </c>
      <c r="J335" s="99">
        <v>0</v>
      </c>
      <c r="K335" s="99">
        <v>0</v>
      </c>
      <c r="L335" s="99">
        <f t="shared" si="62"/>
        <v>0</v>
      </c>
      <c r="M335" s="99">
        <v>143375</v>
      </c>
      <c r="N335" s="99">
        <v>0</v>
      </c>
      <c r="O335" s="99">
        <f t="shared" si="61"/>
        <v>143375</v>
      </c>
      <c r="P335" s="99">
        <f t="shared" si="63"/>
        <v>143375</v>
      </c>
      <c r="Q335" s="87"/>
      <c r="R335" s="99">
        <v>0</v>
      </c>
      <c r="S335" s="99">
        <v>0</v>
      </c>
      <c r="T335" s="99">
        <v>0</v>
      </c>
      <c r="U335" s="99">
        <v>143375</v>
      </c>
      <c r="V335" s="99">
        <v>0</v>
      </c>
      <c r="W335" s="99">
        <v>143375</v>
      </c>
      <c r="X335" s="99">
        <v>143375</v>
      </c>
      <c r="Y335" s="87"/>
      <c r="Z335" s="99">
        <v>0</v>
      </c>
      <c r="AA335" s="99">
        <v>0</v>
      </c>
      <c r="AB335" s="99">
        <v>0</v>
      </c>
      <c r="AC335" s="99">
        <v>0</v>
      </c>
      <c r="AD335" s="99">
        <v>0</v>
      </c>
      <c r="AE335" s="99">
        <v>0</v>
      </c>
      <c r="AF335" s="99">
        <v>0</v>
      </c>
      <c r="AG335" s="87"/>
      <c r="AH335" s="99">
        <v>0</v>
      </c>
      <c r="AI335" s="99">
        <v>0</v>
      </c>
      <c r="AJ335" s="99">
        <v>0</v>
      </c>
      <c r="AK335" s="99">
        <v>0</v>
      </c>
      <c r="AL335" s="99">
        <v>0</v>
      </c>
      <c r="AM335" s="99">
        <v>0</v>
      </c>
      <c r="AN335" s="99">
        <v>0</v>
      </c>
      <c r="AO335" s="87"/>
      <c r="AP335" s="99">
        <v>0</v>
      </c>
      <c r="AQ335" s="99">
        <v>0</v>
      </c>
      <c r="AR335" s="99">
        <v>0</v>
      </c>
      <c r="AS335" s="99">
        <v>0</v>
      </c>
      <c r="AT335" s="99">
        <v>0</v>
      </c>
      <c r="AU335" s="99">
        <v>0</v>
      </c>
      <c r="AV335" s="99">
        <v>0</v>
      </c>
      <c r="AW335" s="87"/>
      <c r="AX335" s="99">
        <f t="shared" si="64"/>
        <v>0</v>
      </c>
      <c r="AY335" s="99">
        <f t="shared" si="65"/>
        <v>0</v>
      </c>
      <c r="AZ335" s="99">
        <f t="shared" si="66"/>
        <v>0</v>
      </c>
      <c r="BA335" s="99">
        <f t="shared" si="67"/>
        <v>0</v>
      </c>
      <c r="BB335" s="99">
        <f t="shared" si="68"/>
        <v>0</v>
      </c>
      <c r="BC335" s="99">
        <f t="shared" si="69"/>
        <v>0</v>
      </c>
      <c r="BD335" s="99">
        <f t="shared" si="70"/>
        <v>0</v>
      </c>
      <c r="BE335" s="99"/>
      <c r="BF335" s="100"/>
      <c r="BG335" s="100"/>
      <c r="BH335" s="100"/>
      <c r="BI335" s="100"/>
      <c r="BJ335" s="100"/>
      <c r="BK335" s="100"/>
      <c r="BL335" s="101"/>
    </row>
    <row r="336" spans="2:64" s="116" customFormat="1" x14ac:dyDescent="0.5">
      <c r="B336" s="103">
        <v>2013</v>
      </c>
      <c r="C336" s="104">
        <v>8308</v>
      </c>
      <c r="D336" s="103">
        <v>15</v>
      </c>
      <c r="E336" s="103">
        <v>3000</v>
      </c>
      <c r="F336" s="103">
        <v>3700</v>
      </c>
      <c r="G336" s="103"/>
      <c r="H336" s="103"/>
      <c r="I336" s="105" t="s">
        <v>165</v>
      </c>
      <c r="J336" s="106">
        <v>0</v>
      </c>
      <c r="K336" s="106">
        <v>0</v>
      </c>
      <c r="L336" s="106">
        <f t="shared" si="62"/>
        <v>0</v>
      </c>
      <c r="M336" s="106">
        <v>143375</v>
      </c>
      <c r="N336" s="106">
        <v>0</v>
      </c>
      <c r="O336" s="106">
        <f t="shared" si="61"/>
        <v>143375</v>
      </c>
      <c r="P336" s="106">
        <f t="shared" si="63"/>
        <v>143375</v>
      </c>
      <c r="Q336" s="87"/>
      <c r="R336" s="106">
        <v>0</v>
      </c>
      <c r="S336" s="106">
        <v>0</v>
      </c>
      <c r="T336" s="106">
        <v>0</v>
      </c>
      <c r="U336" s="106">
        <v>143375</v>
      </c>
      <c r="V336" s="106">
        <v>0</v>
      </c>
      <c r="W336" s="106">
        <v>143375</v>
      </c>
      <c r="X336" s="106">
        <v>143375</v>
      </c>
      <c r="Y336" s="87"/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87"/>
      <c r="AH336" s="106">
        <v>0</v>
      </c>
      <c r="AI336" s="106">
        <v>0</v>
      </c>
      <c r="AJ336" s="106">
        <v>0</v>
      </c>
      <c r="AK336" s="106">
        <v>0</v>
      </c>
      <c r="AL336" s="106">
        <v>0</v>
      </c>
      <c r="AM336" s="106">
        <v>0</v>
      </c>
      <c r="AN336" s="106">
        <v>0</v>
      </c>
      <c r="AO336" s="87"/>
      <c r="AP336" s="106">
        <v>0</v>
      </c>
      <c r="AQ336" s="106">
        <v>0</v>
      </c>
      <c r="AR336" s="106">
        <v>0</v>
      </c>
      <c r="AS336" s="106">
        <v>0</v>
      </c>
      <c r="AT336" s="106">
        <v>0</v>
      </c>
      <c r="AU336" s="106">
        <v>0</v>
      </c>
      <c r="AV336" s="106">
        <v>0</v>
      </c>
      <c r="AW336" s="87"/>
      <c r="AX336" s="106">
        <f t="shared" si="64"/>
        <v>0</v>
      </c>
      <c r="AY336" s="106">
        <f t="shared" si="65"/>
        <v>0</v>
      </c>
      <c r="AZ336" s="106">
        <f t="shared" si="66"/>
        <v>0</v>
      </c>
      <c r="BA336" s="106">
        <f t="shared" si="67"/>
        <v>0</v>
      </c>
      <c r="BB336" s="106">
        <f t="shared" si="68"/>
        <v>0</v>
      </c>
      <c r="BC336" s="106">
        <f t="shared" si="69"/>
        <v>0</v>
      </c>
      <c r="BD336" s="106">
        <f t="shared" si="70"/>
        <v>0</v>
      </c>
      <c r="BE336" s="106"/>
      <c r="BF336" s="107"/>
      <c r="BG336" s="107"/>
      <c r="BH336" s="107"/>
      <c r="BI336" s="107"/>
      <c r="BJ336" s="107"/>
      <c r="BK336" s="107"/>
      <c r="BL336" s="108"/>
    </row>
    <row r="337" spans="2:64" s="95" customFormat="1" x14ac:dyDescent="0.5">
      <c r="B337" s="110">
        <v>2013</v>
      </c>
      <c r="C337" s="163">
        <v>8308</v>
      </c>
      <c r="D337" s="110">
        <v>15</v>
      </c>
      <c r="E337" s="110">
        <v>3000</v>
      </c>
      <c r="F337" s="110">
        <v>3700</v>
      </c>
      <c r="G337" s="110">
        <v>375</v>
      </c>
      <c r="H337" s="110"/>
      <c r="I337" s="164" t="s">
        <v>173</v>
      </c>
      <c r="J337" s="165">
        <v>0</v>
      </c>
      <c r="K337" s="165">
        <v>0</v>
      </c>
      <c r="L337" s="165">
        <f t="shared" si="62"/>
        <v>0</v>
      </c>
      <c r="M337" s="165">
        <v>143375</v>
      </c>
      <c r="N337" s="165">
        <v>0</v>
      </c>
      <c r="O337" s="165">
        <f t="shared" si="61"/>
        <v>143375</v>
      </c>
      <c r="P337" s="165">
        <f t="shared" si="63"/>
        <v>143375</v>
      </c>
      <c r="Q337" s="166"/>
      <c r="R337" s="165">
        <v>0</v>
      </c>
      <c r="S337" s="165">
        <v>0</v>
      </c>
      <c r="T337" s="165">
        <v>0</v>
      </c>
      <c r="U337" s="165">
        <v>143375</v>
      </c>
      <c r="V337" s="165">
        <v>0</v>
      </c>
      <c r="W337" s="165">
        <v>143375</v>
      </c>
      <c r="X337" s="165">
        <v>143375</v>
      </c>
      <c r="Y337" s="166"/>
      <c r="Z337" s="165">
        <v>0</v>
      </c>
      <c r="AA337" s="165">
        <v>0</v>
      </c>
      <c r="AB337" s="165">
        <v>0</v>
      </c>
      <c r="AC337" s="165">
        <v>0</v>
      </c>
      <c r="AD337" s="165">
        <v>0</v>
      </c>
      <c r="AE337" s="165">
        <v>0</v>
      </c>
      <c r="AF337" s="165">
        <v>0</v>
      </c>
      <c r="AG337" s="166"/>
      <c r="AH337" s="165">
        <v>0</v>
      </c>
      <c r="AI337" s="165">
        <v>0</v>
      </c>
      <c r="AJ337" s="165">
        <v>0</v>
      </c>
      <c r="AK337" s="165">
        <v>0</v>
      </c>
      <c r="AL337" s="165">
        <v>0</v>
      </c>
      <c r="AM337" s="165">
        <v>0</v>
      </c>
      <c r="AN337" s="165">
        <v>0</v>
      </c>
      <c r="AO337" s="87"/>
      <c r="AP337" s="165">
        <v>0</v>
      </c>
      <c r="AQ337" s="165">
        <v>0</v>
      </c>
      <c r="AR337" s="165">
        <v>0</v>
      </c>
      <c r="AS337" s="165">
        <v>0</v>
      </c>
      <c r="AT337" s="165">
        <v>0</v>
      </c>
      <c r="AU337" s="165">
        <v>0</v>
      </c>
      <c r="AV337" s="165">
        <v>0</v>
      </c>
      <c r="AW337" s="87"/>
      <c r="AX337" s="165">
        <f t="shared" si="64"/>
        <v>0</v>
      </c>
      <c r="AY337" s="165">
        <f t="shared" si="65"/>
        <v>0</v>
      </c>
      <c r="AZ337" s="165">
        <f t="shared" si="66"/>
        <v>0</v>
      </c>
      <c r="BA337" s="165">
        <f t="shared" si="67"/>
        <v>0</v>
      </c>
      <c r="BB337" s="165">
        <f t="shared" si="68"/>
        <v>0</v>
      </c>
      <c r="BC337" s="165">
        <f t="shared" si="69"/>
        <v>0</v>
      </c>
      <c r="BD337" s="165">
        <f t="shared" si="70"/>
        <v>0</v>
      </c>
      <c r="BE337" s="165"/>
      <c r="BF337" s="167"/>
      <c r="BG337" s="167"/>
      <c r="BH337" s="167"/>
      <c r="BI337" s="167"/>
      <c r="BJ337" s="167"/>
      <c r="BK337" s="167"/>
      <c r="BL337" s="168"/>
    </row>
    <row r="338" spans="2:64" s="116" customFormat="1" x14ac:dyDescent="0.5">
      <c r="B338" s="117">
        <v>2013</v>
      </c>
      <c r="C338" s="118">
        <v>8308</v>
      </c>
      <c r="D338" s="117">
        <v>15</v>
      </c>
      <c r="E338" s="117">
        <v>3000</v>
      </c>
      <c r="F338" s="117">
        <v>3700</v>
      </c>
      <c r="G338" s="117">
        <v>375</v>
      </c>
      <c r="H338" s="117">
        <v>37502</v>
      </c>
      <c r="I338" s="119" t="s">
        <v>174</v>
      </c>
      <c r="J338" s="87">
        <v>0</v>
      </c>
      <c r="K338" s="87">
        <v>0</v>
      </c>
      <c r="L338" s="87">
        <f t="shared" si="62"/>
        <v>0</v>
      </c>
      <c r="M338" s="87">
        <v>143375</v>
      </c>
      <c r="N338" s="87">
        <v>0</v>
      </c>
      <c r="O338" s="87">
        <f t="shared" si="61"/>
        <v>143375</v>
      </c>
      <c r="P338" s="87">
        <f t="shared" si="63"/>
        <v>143375</v>
      </c>
      <c r="Q338" s="87"/>
      <c r="R338" s="87">
        <v>0</v>
      </c>
      <c r="S338" s="87">
        <v>0</v>
      </c>
      <c r="T338" s="87">
        <v>0</v>
      </c>
      <c r="U338" s="87">
        <v>143375</v>
      </c>
      <c r="V338" s="87">
        <v>0</v>
      </c>
      <c r="W338" s="87">
        <v>143375</v>
      </c>
      <c r="X338" s="87">
        <v>143375</v>
      </c>
      <c r="Y338" s="87"/>
      <c r="Z338" s="87">
        <v>0</v>
      </c>
      <c r="AA338" s="87">
        <v>0</v>
      </c>
      <c r="AB338" s="87">
        <v>0</v>
      </c>
      <c r="AC338" s="87">
        <v>0</v>
      </c>
      <c r="AD338" s="87">
        <v>0</v>
      </c>
      <c r="AE338" s="87">
        <v>0</v>
      </c>
      <c r="AF338" s="87">
        <v>0</v>
      </c>
      <c r="AG338" s="87"/>
      <c r="AH338" s="87">
        <v>0</v>
      </c>
      <c r="AI338" s="87">
        <v>0</v>
      </c>
      <c r="AJ338" s="87">
        <v>0</v>
      </c>
      <c r="AK338" s="87">
        <v>0</v>
      </c>
      <c r="AL338" s="87">
        <v>0</v>
      </c>
      <c r="AM338" s="87">
        <v>0</v>
      </c>
      <c r="AN338" s="87">
        <v>0</v>
      </c>
      <c r="AO338" s="87"/>
      <c r="AP338" s="87">
        <v>0</v>
      </c>
      <c r="AQ338" s="87">
        <v>0</v>
      </c>
      <c r="AR338" s="87">
        <v>0</v>
      </c>
      <c r="AS338" s="87">
        <v>0</v>
      </c>
      <c r="AT338" s="87">
        <v>0</v>
      </c>
      <c r="AU338" s="87">
        <v>0</v>
      </c>
      <c r="AV338" s="87">
        <v>0</v>
      </c>
      <c r="AW338" s="87"/>
      <c r="AX338" s="120">
        <f t="shared" si="64"/>
        <v>0</v>
      </c>
      <c r="AY338" s="120">
        <f t="shared" si="65"/>
        <v>0</v>
      </c>
      <c r="AZ338" s="120">
        <f t="shared" si="66"/>
        <v>0</v>
      </c>
      <c r="BA338" s="120">
        <f t="shared" si="67"/>
        <v>0</v>
      </c>
      <c r="BB338" s="120">
        <f t="shared" si="68"/>
        <v>0</v>
      </c>
      <c r="BC338" s="120">
        <f t="shared" si="69"/>
        <v>0</v>
      </c>
      <c r="BD338" s="120">
        <f t="shared" si="70"/>
        <v>0</v>
      </c>
      <c r="BE338" s="120" t="s">
        <v>168</v>
      </c>
      <c r="BF338" s="87">
        <v>8</v>
      </c>
      <c r="BG338" s="87">
        <v>0</v>
      </c>
      <c r="BH338" s="87">
        <v>38</v>
      </c>
      <c r="BI338" s="87">
        <v>0</v>
      </c>
      <c r="BJ338" s="128">
        <v>-30</v>
      </c>
      <c r="BK338" s="128">
        <v>0</v>
      </c>
      <c r="BL338" s="127" t="s">
        <v>178</v>
      </c>
    </row>
    <row r="339" spans="2:64" s="153" customFormat="1" x14ac:dyDescent="0.5">
      <c r="B339" s="89">
        <v>2013</v>
      </c>
      <c r="C339" s="90">
        <v>8308</v>
      </c>
      <c r="D339" s="89">
        <v>16</v>
      </c>
      <c r="E339" s="89"/>
      <c r="F339" s="89"/>
      <c r="G339" s="89"/>
      <c r="H339" s="89"/>
      <c r="I339" s="91" t="s">
        <v>41</v>
      </c>
      <c r="J339" s="92">
        <f>J340+J348</f>
        <v>10141018.449999999</v>
      </c>
      <c r="K339" s="92">
        <f>K340+K348</f>
        <v>0</v>
      </c>
      <c r="L339" s="92">
        <f t="shared" si="62"/>
        <v>10141018.449999999</v>
      </c>
      <c r="M339" s="92">
        <f t="shared" ref="M339:N339" si="71">M340+M348</f>
        <v>0</v>
      </c>
      <c r="N339" s="92">
        <f t="shared" si="71"/>
        <v>0</v>
      </c>
      <c r="O339" s="92">
        <f t="shared" si="61"/>
        <v>0</v>
      </c>
      <c r="P339" s="92">
        <f t="shared" si="63"/>
        <v>10141018.449999999</v>
      </c>
      <c r="Q339" s="82"/>
      <c r="R339" s="92">
        <v>10109801.189999999</v>
      </c>
      <c r="S339" s="92">
        <v>0</v>
      </c>
      <c r="T339" s="92">
        <v>10109801.189999999</v>
      </c>
      <c r="U339" s="92">
        <v>0</v>
      </c>
      <c r="V339" s="92">
        <v>0</v>
      </c>
      <c r="W339" s="92">
        <v>0</v>
      </c>
      <c r="X339" s="92">
        <v>10109801.189999999</v>
      </c>
      <c r="Y339" s="82"/>
      <c r="Z339" s="92">
        <v>0</v>
      </c>
      <c r="AA339" s="92">
        <v>0</v>
      </c>
      <c r="AB339" s="92">
        <v>0</v>
      </c>
      <c r="AC339" s="92">
        <v>0</v>
      </c>
      <c r="AD339" s="92">
        <v>0</v>
      </c>
      <c r="AE339" s="92">
        <v>0</v>
      </c>
      <c r="AF339" s="92">
        <v>0</v>
      </c>
      <c r="AG339" s="82"/>
      <c r="AH339" s="92">
        <v>0</v>
      </c>
      <c r="AI339" s="92">
        <v>0</v>
      </c>
      <c r="AJ339" s="92">
        <v>0</v>
      </c>
      <c r="AK339" s="92">
        <v>0</v>
      </c>
      <c r="AL339" s="92">
        <v>0</v>
      </c>
      <c r="AM339" s="92">
        <v>0</v>
      </c>
      <c r="AN339" s="92">
        <v>0</v>
      </c>
      <c r="AO339" s="87"/>
      <c r="AP339" s="92">
        <v>0</v>
      </c>
      <c r="AQ339" s="92">
        <v>0</v>
      </c>
      <c r="AR339" s="92">
        <v>0</v>
      </c>
      <c r="AS339" s="92">
        <v>0</v>
      </c>
      <c r="AT339" s="92">
        <v>0</v>
      </c>
      <c r="AU339" s="92">
        <v>0</v>
      </c>
      <c r="AV339" s="92">
        <v>0</v>
      </c>
      <c r="AW339" s="87"/>
      <c r="AX339" s="92">
        <f t="shared" si="64"/>
        <v>31217.259999999776</v>
      </c>
      <c r="AY339" s="92">
        <f t="shared" si="65"/>
        <v>0</v>
      </c>
      <c r="AZ339" s="92">
        <f t="shared" si="66"/>
        <v>31217.259999999776</v>
      </c>
      <c r="BA339" s="92">
        <f t="shared" si="67"/>
        <v>0</v>
      </c>
      <c r="BB339" s="92">
        <f t="shared" si="68"/>
        <v>0</v>
      </c>
      <c r="BC339" s="92">
        <f t="shared" si="69"/>
        <v>0</v>
      </c>
      <c r="BD339" s="92">
        <f t="shared" si="70"/>
        <v>31217.259999999776</v>
      </c>
      <c r="BE339" s="92"/>
      <c r="BF339" s="93"/>
      <c r="BG339" s="93"/>
      <c r="BH339" s="93"/>
      <c r="BI339" s="93"/>
      <c r="BJ339" s="93"/>
      <c r="BK339" s="93"/>
      <c r="BL339" s="94"/>
    </row>
    <row r="340" spans="2:64" s="116" customFormat="1" x14ac:dyDescent="0.5">
      <c r="B340" s="96">
        <v>2013</v>
      </c>
      <c r="C340" s="97">
        <v>8308</v>
      </c>
      <c r="D340" s="96">
        <v>16</v>
      </c>
      <c r="E340" s="96">
        <v>2000</v>
      </c>
      <c r="F340" s="96"/>
      <c r="G340" s="96"/>
      <c r="H340" s="96"/>
      <c r="I340" s="98" t="s">
        <v>114</v>
      </c>
      <c r="J340" s="99">
        <v>9042813.0099999998</v>
      </c>
      <c r="K340" s="99">
        <v>0</v>
      </c>
      <c r="L340" s="99">
        <f t="shared" si="62"/>
        <v>9042813.0099999998</v>
      </c>
      <c r="M340" s="99">
        <v>0</v>
      </c>
      <c r="N340" s="99">
        <v>0</v>
      </c>
      <c r="O340" s="99">
        <f t="shared" si="61"/>
        <v>0</v>
      </c>
      <c r="P340" s="99">
        <f t="shared" si="63"/>
        <v>9042813.0099999998</v>
      </c>
      <c r="Q340" s="87"/>
      <c r="R340" s="99">
        <v>9042813.0099999998</v>
      </c>
      <c r="S340" s="99">
        <v>0</v>
      </c>
      <c r="T340" s="99">
        <v>9042813.0099999998</v>
      </c>
      <c r="U340" s="99">
        <v>0</v>
      </c>
      <c r="V340" s="99">
        <v>0</v>
      </c>
      <c r="W340" s="99">
        <v>0</v>
      </c>
      <c r="X340" s="99">
        <v>9042813.0099999998</v>
      </c>
      <c r="Y340" s="87"/>
      <c r="Z340" s="99">
        <v>0</v>
      </c>
      <c r="AA340" s="99">
        <v>0</v>
      </c>
      <c r="AB340" s="99">
        <v>0</v>
      </c>
      <c r="AC340" s="99">
        <v>0</v>
      </c>
      <c r="AD340" s="99">
        <v>0</v>
      </c>
      <c r="AE340" s="99">
        <v>0</v>
      </c>
      <c r="AF340" s="99">
        <v>0</v>
      </c>
      <c r="AG340" s="87"/>
      <c r="AH340" s="99">
        <v>0</v>
      </c>
      <c r="AI340" s="99">
        <v>0</v>
      </c>
      <c r="AJ340" s="99">
        <v>0</v>
      </c>
      <c r="AK340" s="99">
        <v>0</v>
      </c>
      <c r="AL340" s="99">
        <v>0</v>
      </c>
      <c r="AM340" s="99">
        <v>0</v>
      </c>
      <c r="AN340" s="99">
        <v>0</v>
      </c>
      <c r="AO340" s="87"/>
      <c r="AP340" s="99">
        <v>0</v>
      </c>
      <c r="AQ340" s="99">
        <v>0</v>
      </c>
      <c r="AR340" s="99">
        <v>0</v>
      </c>
      <c r="AS340" s="99">
        <v>0</v>
      </c>
      <c r="AT340" s="99">
        <v>0</v>
      </c>
      <c r="AU340" s="99">
        <v>0</v>
      </c>
      <c r="AV340" s="99">
        <v>0</v>
      </c>
      <c r="AW340" s="87"/>
      <c r="AX340" s="99">
        <f t="shared" si="64"/>
        <v>0</v>
      </c>
      <c r="AY340" s="99">
        <f t="shared" si="65"/>
        <v>0</v>
      </c>
      <c r="AZ340" s="99">
        <f t="shared" si="66"/>
        <v>0</v>
      </c>
      <c r="BA340" s="99">
        <f t="shared" si="67"/>
        <v>0</v>
      </c>
      <c r="BB340" s="99">
        <f t="shared" si="68"/>
        <v>0</v>
      </c>
      <c r="BC340" s="99">
        <f t="shared" si="69"/>
        <v>0</v>
      </c>
      <c r="BD340" s="99">
        <f t="shared" si="70"/>
        <v>0</v>
      </c>
      <c r="BE340" s="99"/>
      <c r="BF340" s="100"/>
      <c r="BG340" s="100"/>
      <c r="BH340" s="100"/>
      <c r="BI340" s="100"/>
      <c r="BJ340" s="100"/>
      <c r="BK340" s="100"/>
      <c r="BL340" s="101"/>
    </row>
    <row r="341" spans="2:64" s="95" customFormat="1" x14ac:dyDescent="0.5">
      <c r="B341" s="103">
        <v>2013</v>
      </c>
      <c r="C341" s="104">
        <v>8308</v>
      </c>
      <c r="D341" s="103">
        <v>16</v>
      </c>
      <c r="E341" s="103">
        <v>2000</v>
      </c>
      <c r="F341" s="103">
        <v>2500</v>
      </c>
      <c r="G341" s="103"/>
      <c r="H341" s="103"/>
      <c r="I341" s="105" t="s">
        <v>115</v>
      </c>
      <c r="J341" s="106">
        <v>9042813.0099999998</v>
      </c>
      <c r="K341" s="106">
        <v>0</v>
      </c>
      <c r="L341" s="106">
        <f t="shared" si="62"/>
        <v>9042813.0099999998</v>
      </c>
      <c r="M341" s="106">
        <v>0</v>
      </c>
      <c r="N341" s="106">
        <v>0</v>
      </c>
      <c r="O341" s="106">
        <f t="shared" si="61"/>
        <v>0</v>
      </c>
      <c r="P341" s="106">
        <f t="shared" si="63"/>
        <v>9042813.0099999998</v>
      </c>
      <c r="Q341" s="87"/>
      <c r="R341" s="106">
        <v>9042813.0099999998</v>
      </c>
      <c r="S341" s="106">
        <v>0</v>
      </c>
      <c r="T341" s="106">
        <v>9042813.0099999998</v>
      </c>
      <c r="U341" s="106">
        <v>0</v>
      </c>
      <c r="V341" s="106">
        <v>0</v>
      </c>
      <c r="W341" s="106">
        <v>0</v>
      </c>
      <c r="X341" s="106">
        <v>9042813.0099999998</v>
      </c>
      <c r="Y341" s="87"/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87"/>
      <c r="AH341" s="106">
        <v>0</v>
      </c>
      <c r="AI341" s="106">
        <v>0</v>
      </c>
      <c r="AJ341" s="106">
        <v>0</v>
      </c>
      <c r="AK341" s="106">
        <v>0</v>
      </c>
      <c r="AL341" s="106">
        <v>0</v>
      </c>
      <c r="AM341" s="106">
        <v>0</v>
      </c>
      <c r="AN341" s="106">
        <v>0</v>
      </c>
      <c r="AO341" s="87"/>
      <c r="AP341" s="106">
        <v>0</v>
      </c>
      <c r="AQ341" s="106">
        <v>0</v>
      </c>
      <c r="AR341" s="106">
        <v>0</v>
      </c>
      <c r="AS341" s="106">
        <v>0</v>
      </c>
      <c r="AT341" s="106">
        <v>0</v>
      </c>
      <c r="AU341" s="106">
        <v>0</v>
      </c>
      <c r="AV341" s="106">
        <v>0</v>
      </c>
      <c r="AW341" s="87"/>
      <c r="AX341" s="106">
        <f t="shared" si="64"/>
        <v>0</v>
      </c>
      <c r="AY341" s="106">
        <f t="shared" si="65"/>
        <v>0</v>
      </c>
      <c r="AZ341" s="106">
        <f t="shared" si="66"/>
        <v>0</v>
      </c>
      <c r="BA341" s="106">
        <f t="shared" si="67"/>
        <v>0</v>
      </c>
      <c r="BB341" s="106">
        <f t="shared" si="68"/>
        <v>0</v>
      </c>
      <c r="BC341" s="106">
        <f t="shared" si="69"/>
        <v>0</v>
      </c>
      <c r="BD341" s="106">
        <f t="shared" si="70"/>
        <v>0</v>
      </c>
      <c r="BE341" s="106"/>
      <c r="BF341" s="107"/>
      <c r="BG341" s="107"/>
      <c r="BH341" s="107"/>
      <c r="BI341" s="107"/>
      <c r="BJ341" s="107"/>
      <c r="BK341" s="107"/>
      <c r="BL341" s="108"/>
    </row>
    <row r="342" spans="2:64" s="116" customFormat="1" x14ac:dyDescent="0.5">
      <c r="B342" s="110">
        <v>2013</v>
      </c>
      <c r="C342" s="111">
        <v>8308</v>
      </c>
      <c r="D342" s="110">
        <v>16</v>
      </c>
      <c r="E342" s="110">
        <v>2000</v>
      </c>
      <c r="F342" s="110">
        <v>2500</v>
      </c>
      <c r="G342" s="110">
        <v>251</v>
      </c>
      <c r="H342" s="110"/>
      <c r="I342" s="112" t="s">
        <v>179</v>
      </c>
      <c r="J342" s="113">
        <v>7944326.8799999999</v>
      </c>
      <c r="K342" s="113">
        <v>0</v>
      </c>
      <c r="L342" s="113">
        <f t="shared" si="62"/>
        <v>7944326.8799999999</v>
      </c>
      <c r="M342" s="113">
        <v>0</v>
      </c>
      <c r="N342" s="113">
        <v>0</v>
      </c>
      <c r="O342" s="113">
        <f t="shared" si="61"/>
        <v>0</v>
      </c>
      <c r="P342" s="113">
        <f t="shared" si="63"/>
        <v>7944326.8799999999</v>
      </c>
      <c r="Q342" s="87"/>
      <c r="R342" s="113">
        <v>7944326.8799999999</v>
      </c>
      <c r="S342" s="113">
        <v>0</v>
      </c>
      <c r="T342" s="113">
        <v>7944326.8799999999</v>
      </c>
      <c r="U342" s="113">
        <v>0</v>
      </c>
      <c r="V342" s="113">
        <v>0</v>
      </c>
      <c r="W342" s="113">
        <v>0</v>
      </c>
      <c r="X342" s="113">
        <v>7944326.8799999999</v>
      </c>
      <c r="Y342" s="87"/>
      <c r="Z342" s="113">
        <v>0</v>
      </c>
      <c r="AA342" s="113">
        <v>0</v>
      </c>
      <c r="AB342" s="113">
        <v>0</v>
      </c>
      <c r="AC342" s="113">
        <v>0</v>
      </c>
      <c r="AD342" s="113">
        <v>0</v>
      </c>
      <c r="AE342" s="113">
        <v>0</v>
      </c>
      <c r="AF342" s="113">
        <v>0</v>
      </c>
      <c r="AG342" s="87"/>
      <c r="AH342" s="113">
        <v>0</v>
      </c>
      <c r="AI342" s="113">
        <v>0</v>
      </c>
      <c r="AJ342" s="113">
        <v>0</v>
      </c>
      <c r="AK342" s="113">
        <v>0</v>
      </c>
      <c r="AL342" s="113">
        <v>0</v>
      </c>
      <c r="AM342" s="113">
        <v>0</v>
      </c>
      <c r="AN342" s="113">
        <v>0</v>
      </c>
      <c r="AO342" s="87"/>
      <c r="AP342" s="113">
        <v>0</v>
      </c>
      <c r="AQ342" s="113">
        <v>0</v>
      </c>
      <c r="AR342" s="113">
        <v>0</v>
      </c>
      <c r="AS342" s="113">
        <v>0</v>
      </c>
      <c r="AT342" s="113">
        <v>0</v>
      </c>
      <c r="AU342" s="113">
        <v>0</v>
      </c>
      <c r="AV342" s="113">
        <v>0</v>
      </c>
      <c r="AW342" s="87"/>
      <c r="AX342" s="113">
        <f t="shared" si="64"/>
        <v>0</v>
      </c>
      <c r="AY342" s="113">
        <f t="shared" si="65"/>
        <v>0</v>
      </c>
      <c r="AZ342" s="113">
        <f t="shared" si="66"/>
        <v>0</v>
      </c>
      <c r="BA342" s="113">
        <f t="shared" si="67"/>
        <v>0</v>
      </c>
      <c r="BB342" s="113">
        <f t="shared" si="68"/>
        <v>0</v>
      </c>
      <c r="BC342" s="113">
        <f t="shared" si="69"/>
        <v>0</v>
      </c>
      <c r="BD342" s="113">
        <f t="shared" si="70"/>
        <v>0</v>
      </c>
      <c r="BE342" s="113"/>
      <c r="BF342" s="114"/>
      <c r="BG342" s="114"/>
      <c r="BH342" s="114"/>
      <c r="BI342" s="114"/>
      <c r="BJ342" s="114"/>
      <c r="BK342" s="114"/>
      <c r="BL342" s="115"/>
    </row>
    <row r="343" spans="2:64" s="95" customFormat="1" x14ac:dyDescent="0.5">
      <c r="B343" s="117">
        <v>2013</v>
      </c>
      <c r="C343" s="118">
        <v>8308</v>
      </c>
      <c r="D343" s="117">
        <v>16</v>
      </c>
      <c r="E343" s="117">
        <v>2000</v>
      </c>
      <c r="F343" s="117">
        <v>2500</v>
      </c>
      <c r="G343" s="117">
        <v>251</v>
      </c>
      <c r="H343" s="117">
        <v>25101</v>
      </c>
      <c r="I343" s="119" t="s">
        <v>179</v>
      </c>
      <c r="J343" s="87">
        <v>7944326.8799999999</v>
      </c>
      <c r="K343" s="87">
        <v>0</v>
      </c>
      <c r="L343" s="87">
        <f t="shared" si="62"/>
        <v>7944326.8799999999</v>
      </c>
      <c r="M343" s="87">
        <v>0</v>
      </c>
      <c r="N343" s="87">
        <v>0</v>
      </c>
      <c r="O343" s="87">
        <f t="shared" si="61"/>
        <v>0</v>
      </c>
      <c r="P343" s="87">
        <f t="shared" si="63"/>
        <v>7944326.8799999999</v>
      </c>
      <c r="Q343" s="87"/>
      <c r="R343" s="87">
        <v>7944326.8799999999</v>
      </c>
      <c r="S343" s="87">
        <v>0</v>
      </c>
      <c r="T343" s="87">
        <v>7944326.8799999999</v>
      </c>
      <c r="U343" s="87">
        <v>0</v>
      </c>
      <c r="V343" s="87">
        <v>0</v>
      </c>
      <c r="W343" s="87">
        <v>0</v>
      </c>
      <c r="X343" s="87">
        <v>7944326.8799999999</v>
      </c>
      <c r="Y343" s="87"/>
      <c r="Z343" s="87">
        <v>0</v>
      </c>
      <c r="AA343" s="87">
        <v>0</v>
      </c>
      <c r="AB343" s="87">
        <v>0</v>
      </c>
      <c r="AC343" s="87">
        <v>0</v>
      </c>
      <c r="AD343" s="87">
        <v>0</v>
      </c>
      <c r="AE343" s="87">
        <v>0</v>
      </c>
      <c r="AF343" s="87">
        <v>0</v>
      </c>
      <c r="AG343" s="87"/>
      <c r="AH343" s="87">
        <v>0</v>
      </c>
      <c r="AI343" s="87">
        <v>0</v>
      </c>
      <c r="AJ343" s="87">
        <v>0</v>
      </c>
      <c r="AK343" s="87">
        <v>0</v>
      </c>
      <c r="AL343" s="87">
        <v>0</v>
      </c>
      <c r="AM343" s="87">
        <v>0</v>
      </c>
      <c r="AN343" s="87">
        <v>0</v>
      </c>
      <c r="AO343" s="87"/>
      <c r="AP343" s="87">
        <v>0</v>
      </c>
      <c r="AQ343" s="87">
        <v>0</v>
      </c>
      <c r="AR343" s="87">
        <v>0</v>
      </c>
      <c r="AS343" s="87">
        <v>0</v>
      </c>
      <c r="AT343" s="87">
        <v>0</v>
      </c>
      <c r="AU343" s="87">
        <v>0</v>
      </c>
      <c r="AV343" s="87">
        <v>0</v>
      </c>
      <c r="AW343" s="87"/>
      <c r="AX343" s="120">
        <f t="shared" si="64"/>
        <v>0</v>
      </c>
      <c r="AY343" s="120">
        <f t="shared" si="65"/>
        <v>0</v>
      </c>
      <c r="AZ343" s="120">
        <f t="shared" si="66"/>
        <v>0</v>
      </c>
      <c r="BA343" s="120">
        <f t="shared" si="67"/>
        <v>0</v>
      </c>
      <c r="BB343" s="120">
        <f t="shared" si="68"/>
        <v>0</v>
      </c>
      <c r="BC343" s="120">
        <f t="shared" si="69"/>
        <v>0</v>
      </c>
      <c r="BD343" s="120">
        <f t="shared" si="70"/>
        <v>0</v>
      </c>
      <c r="BE343" s="120" t="s">
        <v>180</v>
      </c>
      <c r="BF343" s="87">
        <v>211</v>
      </c>
      <c r="BG343" s="87">
        <v>0</v>
      </c>
      <c r="BH343" s="87">
        <v>237</v>
      </c>
      <c r="BI343" s="87">
        <v>0</v>
      </c>
      <c r="BJ343" s="128">
        <v>-26</v>
      </c>
      <c r="BK343" s="128">
        <v>0</v>
      </c>
      <c r="BL343" s="127">
        <v>16.251010000000001</v>
      </c>
    </row>
    <row r="344" spans="2:64" s="95" customFormat="1" x14ac:dyDescent="0.5">
      <c r="B344" s="110">
        <v>2013</v>
      </c>
      <c r="C344" s="111">
        <v>8308</v>
      </c>
      <c r="D344" s="110">
        <v>16</v>
      </c>
      <c r="E344" s="110">
        <v>2000</v>
      </c>
      <c r="F344" s="110">
        <v>2500</v>
      </c>
      <c r="G344" s="110">
        <v>255</v>
      </c>
      <c r="H344" s="110"/>
      <c r="I344" s="112" t="s">
        <v>73</v>
      </c>
      <c r="J344" s="113">
        <v>973569.29</v>
      </c>
      <c r="K344" s="113">
        <v>0</v>
      </c>
      <c r="L344" s="113">
        <f t="shared" si="62"/>
        <v>973569.29</v>
      </c>
      <c r="M344" s="113">
        <v>0</v>
      </c>
      <c r="N344" s="113">
        <v>0</v>
      </c>
      <c r="O344" s="113">
        <f t="shared" si="61"/>
        <v>0</v>
      </c>
      <c r="P344" s="113">
        <f t="shared" si="63"/>
        <v>973569.29</v>
      </c>
      <c r="Q344" s="87"/>
      <c r="R344" s="113">
        <v>973569.29</v>
      </c>
      <c r="S344" s="113">
        <v>0</v>
      </c>
      <c r="T344" s="113">
        <v>973569.29</v>
      </c>
      <c r="U344" s="113">
        <v>0</v>
      </c>
      <c r="V344" s="113">
        <v>0</v>
      </c>
      <c r="W344" s="113">
        <v>0</v>
      </c>
      <c r="X344" s="113">
        <v>973569.29</v>
      </c>
      <c r="Y344" s="87"/>
      <c r="Z344" s="113">
        <v>0</v>
      </c>
      <c r="AA344" s="113">
        <v>0</v>
      </c>
      <c r="AB344" s="113">
        <v>0</v>
      </c>
      <c r="AC344" s="113">
        <v>0</v>
      </c>
      <c r="AD344" s="113">
        <v>0</v>
      </c>
      <c r="AE344" s="113">
        <v>0</v>
      </c>
      <c r="AF344" s="113">
        <v>0</v>
      </c>
      <c r="AG344" s="87"/>
      <c r="AH344" s="113">
        <v>0</v>
      </c>
      <c r="AI344" s="113">
        <v>0</v>
      </c>
      <c r="AJ344" s="113">
        <v>0</v>
      </c>
      <c r="AK344" s="113">
        <v>0</v>
      </c>
      <c r="AL344" s="113">
        <v>0</v>
      </c>
      <c r="AM344" s="113">
        <v>0</v>
      </c>
      <c r="AN344" s="113">
        <v>0</v>
      </c>
      <c r="AO344" s="87"/>
      <c r="AP344" s="113">
        <v>0</v>
      </c>
      <c r="AQ344" s="113">
        <v>0</v>
      </c>
      <c r="AR344" s="113">
        <v>0</v>
      </c>
      <c r="AS344" s="113">
        <v>0</v>
      </c>
      <c r="AT344" s="113">
        <v>0</v>
      </c>
      <c r="AU344" s="113">
        <v>0</v>
      </c>
      <c r="AV344" s="113">
        <v>0</v>
      </c>
      <c r="AW344" s="87"/>
      <c r="AX344" s="113">
        <f t="shared" si="64"/>
        <v>0</v>
      </c>
      <c r="AY344" s="113">
        <f t="shared" si="65"/>
        <v>0</v>
      </c>
      <c r="AZ344" s="113">
        <f t="shared" si="66"/>
        <v>0</v>
      </c>
      <c r="BA344" s="113">
        <f t="shared" si="67"/>
        <v>0</v>
      </c>
      <c r="BB344" s="113">
        <f t="shared" si="68"/>
        <v>0</v>
      </c>
      <c r="BC344" s="113">
        <f t="shared" si="69"/>
        <v>0</v>
      </c>
      <c r="BD344" s="113">
        <f t="shared" si="70"/>
        <v>0</v>
      </c>
      <c r="BE344" s="113"/>
      <c r="BF344" s="114"/>
      <c r="BG344" s="114"/>
      <c r="BH344" s="114"/>
      <c r="BI344" s="114"/>
      <c r="BJ344" s="114"/>
      <c r="BK344" s="114"/>
      <c r="BL344" s="115"/>
    </row>
    <row r="345" spans="2:64" s="95" customFormat="1" x14ac:dyDescent="0.5">
      <c r="B345" s="117">
        <v>2013</v>
      </c>
      <c r="C345" s="118">
        <v>8308</v>
      </c>
      <c r="D345" s="117">
        <v>16</v>
      </c>
      <c r="E345" s="117">
        <v>2000</v>
      </c>
      <c r="F345" s="117">
        <v>2500</v>
      </c>
      <c r="G345" s="117">
        <v>255</v>
      </c>
      <c r="H345" s="117">
        <v>25501</v>
      </c>
      <c r="I345" s="119" t="s">
        <v>73</v>
      </c>
      <c r="J345" s="87">
        <v>973569.29</v>
      </c>
      <c r="K345" s="87">
        <v>0</v>
      </c>
      <c r="L345" s="87">
        <f t="shared" si="62"/>
        <v>973569.29</v>
      </c>
      <c r="M345" s="87">
        <v>0</v>
      </c>
      <c r="N345" s="87">
        <v>0</v>
      </c>
      <c r="O345" s="87">
        <f t="shared" si="61"/>
        <v>0</v>
      </c>
      <c r="P345" s="87">
        <f t="shared" si="63"/>
        <v>973569.29</v>
      </c>
      <c r="Q345" s="87"/>
      <c r="R345" s="87">
        <v>973569.29</v>
      </c>
      <c r="S345" s="87">
        <v>0</v>
      </c>
      <c r="T345" s="87">
        <v>973569.29</v>
      </c>
      <c r="U345" s="87">
        <v>0</v>
      </c>
      <c r="V345" s="87">
        <v>0</v>
      </c>
      <c r="W345" s="87">
        <v>0</v>
      </c>
      <c r="X345" s="87">
        <v>973569.29</v>
      </c>
      <c r="Y345" s="87"/>
      <c r="Z345" s="87">
        <v>0</v>
      </c>
      <c r="AA345" s="87">
        <v>0</v>
      </c>
      <c r="AB345" s="87">
        <v>0</v>
      </c>
      <c r="AC345" s="87">
        <v>0</v>
      </c>
      <c r="AD345" s="87">
        <v>0</v>
      </c>
      <c r="AE345" s="87">
        <v>0</v>
      </c>
      <c r="AF345" s="87">
        <v>0</v>
      </c>
      <c r="AG345" s="87"/>
      <c r="AH345" s="87">
        <v>0</v>
      </c>
      <c r="AI345" s="87">
        <v>0</v>
      </c>
      <c r="AJ345" s="87">
        <v>0</v>
      </c>
      <c r="AK345" s="87">
        <v>0</v>
      </c>
      <c r="AL345" s="87">
        <v>0</v>
      </c>
      <c r="AM345" s="87">
        <v>0</v>
      </c>
      <c r="AN345" s="87">
        <v>0</v>
      </c>
      <c r="AO345" s="87"/>
      <c r="AP345" s="87">
        <v>0</v>
      </c>
      <c r="AQ345" s="87">
        <v>0</v>
      </c>
      <c r="AR345" s="87">
        <v>0</v>
      </c>
      <c r="AS345" s="87">
        <v>0</v>
      </c>
      <c r="AT345" s="87">
        <v>0</v>
      </c>
      <c r="AU345" s="87">
        <v>0</v>
      </c>
      <c r="AV345" s="87">
        <v>0</v>
      </c>
      <c r="AW345" s="87"/>
      <c r="AX345" s="120">
        <f t="shared" si="64"/>
        <v>0</v>
      </c>
      <c r="AY345" s="120">
        <f t="shared" si="65"/>
        <v>0</v>
      </c>
      <c r="AZ345" s="120">
        <f t="shared" si="66"/>
        <v>0</v>
      </c>
      <c r="BA345" s="120">
        <f t="shared" si="67"/>
        <v>0</v>
      </c>
      <c r="BB345" s="120">
        <f t="shared" si="68"/>
        <v>0</v>
      </c>
      <c r="BC345" s="120">
        <f t="shared" si="69"/>
        <v>0</v>
      </c>
      <c r="BD345" s="120">
        <f t="shared" si="70"/>
        <v>0</v>
      </c>
      <c r="BE345" s="120" t="s">
        <v>181</v>
      </c>
      <c r="BF345" s="87">
        <v>201</v>
      </c>
      <c r="BG345" s="87">
        <v>0</v>
      </c>
      <c r="BH345" s="87">
        <v>201</v>
      </c>
      <c r="BI345" s="87">
        <v>0</v>
      </c>
      <c r="BJ345" s="128">
        <v>0</v>
      </c>
      <c r="BK345" s="128">
        <v>0</v>
      </c>
      <c r="BL345" s="127">
        <v>16.255009999999999</v>
      </c>
    </row>
    <row r="346" spans="2:64" s="116" customFormat="1" x14ac:dyDescent="0.5">
      <c r="B346" s="142">
        <v>2013</v>
      </c>
      <c r="C346" s="143">
        <v>8308</v>
      </c>
      <c r="D346" s="142">
        <v>16</v>
      </c>
      <c r="E346" s="142">
        <v>2000</v>
      </c>
      <c r="F346" s="142">
        <v>2500</v>
      </c>
      <c r="G346" s="110">
        <v>259</v>
      </c>
      <c r="H346" s="110"/>
      <c r="I346" s="112" t="s">
        <v>74</v>
      </c>
      <c r="J346" s="113">
        <v>124916.84</v>
      </c>
      <c r="K346" s="113">
        <v>0</v>
      </c>
      <c r="L346" s="113">
        <f t="shared" si="62"/>
        <v>124916.84</v>
      </c>
      <c r="M346" s="113">
        <v>0</v>
      </c>
      <c r="N346" s="113">
        <v>0</v>
      </c>
      <c r="O346" s="113">
        <f t="shared" si="61"/>
        <v>0</v>
      </c>
      <c r="P346" s="113">
        <f t="shared" si="63"/>
        <v>124916.84</v>
      </c>
      <c r="Q346" s="87"/>
      <c r="R346" s="113">
        <v>124916.84</v>
      </c>
      <c r="S346" s="113">
        <v>0</v>
      </c>
      <c r="T346" s="113">
        <v>124916.84</v>
      </c>
      <c r="U346" s="113">
        <v>0</v>
      </c>
      <c r="V346" s="113">
        <v>0</v>
      </c>
      <c r="W346" s="113">
        <v>0</v>
      </c>
      <c r="X346" s="113">
        <v>124916.84</v>
      </c>
      <c r="Y346" s="87"/>
      <c r="Z346" s="113">
        <v>0</v>
      </c>
      <c r="AA346" s="113">
        <v>0</v>
      </c>
      <c r="AB346" s="113">
        <v>0</v>
      </c>
      <c r="AC346" s="113">
        <v>0</v>
      </c>
      <c r="AD346" s="113">
        <v>0</v>
      </c>
      <c r="AE346" s="113">
        <v>0</v>
      </c>
      <c r="AF346" s="113">
        <v>0</v>
      </c>
      <c r="AG346" s="87"/>
      <c r="AH346" s="113">
        <v>0</v>
      </c>
      <c r="AI346" s="113">
        <v>0</v>
      </c>
      <c r="AJ346" s="113">
        <v>0</v>
      </c>
      <c r="AK346" s="113">
        <v>0</v>
      </c>
      <c r="AL346" s="113">
        <v>0</v>
      </c>
      <c r="AM346" s="113">
        <v>0</v>
      </c>
      <c r="AN346" s="113">
        <v>0</v>
      </c>
      <c r="AO346" s="87"/>
      <c r="AP346" s="113">
        <v>0</v>
      </c>
      <c r="AQ346" s="113">
        <v>0</v>
      </c>
      <c r="AR346" s="113">
        <v>0</v>
      </c>
      <c r="AS346" s="113">
        <v>0</v>
      </c>
      <c r="AT346" s="113">
        <v>0</v>
      </c>
      <c r="AU346" s="113">
        <v>0</v>
      </c>
      <c r="AV346" s="113">
        <v>0</v>
      </c>
      <c r="AW346" s="87"/>
      <c r="AX346" s="113">
        <f t="shared" si="64"/>
        <v>0</v>
      </c>
      <c r="AY346" s="113">
        <f t="shared" si="65"/>
        <v>0</v>
      </c>
      <c r="AZ346" s="113">
        <f t="shared" si="66"/>
        <v>0</v>
      </c>
      <c r="BA346" s="113">
        <f t="shared" si="67"/>
        <v>0</v>
      </c>
      <c r="BB346" s="113">
        <f t="shared" si="68"/>
        <v>0</v>
      </c>
      <c r="BC346" s="113">
        <f t="shared" si="69"/>
        <v>0</v>
      </c>
      <c r="BD346" s="113">
        <f t="shared" si="70"/>
        <v>0</v>
      </c>
      <c r="BE346" s="113"/>
      <c r="BF346" s="114"/>
      <c r="BG346" s="114"/>
      <c r="BH346" s="114"/>
      <c r="BI346" s="114"/>
      <c r="BJ346" s="114"/>
      <c r="BK346" s="114"/>
      <c r="BL346" s="115"/>
    </row>
    <row r="347" spans="2:64" s="95" customFormat="1" x14ac:dyDescent="0.5">
      <c r="B347" s="148">
        <v>2013</v>
      </c>
      <c r="C347" s="149">
        <v>8308</v>
      </c>
      <c r="D347" s="148">
        <v>16</v>
      </c>
      <c r="E347" s="148">
        <v>2000</v>
      </c>
      <c r="F347" s="148">
        <v>2500</v>
      </c>
      <c r="G347" s="117">
        <v>259</v>
      </c>
      <c r="H347" s="117">
        <v>25901</v>
      </c>
      <c r="I347" s="119" t="s">
        <v>74</v>
      </c>
      <c r="J347" s="87">
        <v>124916.84</v>
      </c>
      <c r="K347" s="87">
        <v>0</v>
      </c>
      <c r="L347" s="87">
        <f t="shared" si="62"/>
        <v>124916.84</v>
      </c>
      <c r="M347" s="87">
        <v>0</v>
      </c>
      <c r="N347" s="87">
        <v>0</v>
      </c>
      <c r="O347" s="87">
        <f t="shared" si="61"/>
        <v>0</v>
      </c>
      <c r="P347" s="87">
        <f t="shared" si="63"/>
        <v>124916.84</v>
      </c>
      <c r="Q347" s="87"/>
      <c r="R347" s="87">
        <v>124916.84</v>
      </c>
      <c r="S347" s="87">
        <v>0</v>
      </c>
      <c r="T347" s="87">
        <v>124916.84</v>
      </c>
      <c r="U347" s="87">
        <v>0</v>
      </c>
      <c r="V347" s="87">
        <v>0</v>
      </c>
      <c r="W347" s="87">
        <v>0</v>
      </c>
      <c r="X347" s="87">
        <v>124916.84</v>
      </c>
      <c r="Y347" s="87"/>
      <c r="Z347" s="87">
        <v>0</v>
      </c>
      <c r="AA347" s="87">
        <v>0</v>
      </c>
      <c r="AB347" s="87">
        <v>0</v>
      </c>
      <c r="AC347" s="87">
        <v>0</v>
      </c>
      <c r="AD347" s="87">
        <v>0</v>
      </c>
      <c r="AE347" s="87">
        <v>0</v>
      </c>
      <c r="AF347" s="87">
        <v>0</v>
      </c>
      <c r="AG347" s="87"/>
      <c r="AH347" s="87">
        <v>0</v>
      </c>
      <c r="AI347" s="87">
        <v>0</v>
      </c>
      <c r="AJ347" s="87">
        <v>0</v>
      </c>
      <c r="AK347" s="87">
        <v>0</v>
      </c>
      <c r="AL347" s="87">
        <v>0</v>
      </c>
      <c r="AM347" s="87">
        <v>0</v>
      </c>
      <c r="AN347" s="87">
        <v>0</v>
      </c>
      <c r="AO347" s="87"/>
      <c r="AP347" s="87">
        <v>0</v>
      </c>
      <c r="AQ347" s="87">
        <v>0</v>
      </c>
      <c r="AR347" s="87">
        <v>0</v>
      </c>
      <c r="AS347" s="87">
        <v>0</v>
      </c>
      <c r="AT347" s="87">
        <v>0</v>
      </c>
      <c r="AU347" s="87">
        <v>0</v>
      </c>
      <c r="AV347" s="87">
        <v>0</v>
      </c>
      <c r="AW347" s="87"/>
      <c r="AX347" s="120">
        <f t="shared" si="64"/>
        <v>0</v>
      </c>
      <c r="AY347" s="120">
        <f t="shared" si="65"/>
        <v>0</v>
      </c>
      <c r="AZ347" s="120">
        <f t="shared" si="66"/>
        <v>0</v>
      </c>
      <c r="BA347" s="120">
        <f t="shared" si="67"/>
        <v>0</v>
      </c>
      <c r="BB347" s="120">
        <f t="shared" si="68"/>
        <v>0</v>
      </c>
      <c r="BC347" s="120">
        <f t="shared" si="69"/>
        <v>0</v>
      </c>
      <c r="BD347" s="120">
        <f t="shared" si="70"/>
        <v>0</v>
      </c>
      <c r="BE347" s="120" t="s">
        <v>195</v>
      </c>
      <c r="BF347" s="87">
        <v>43</v>
      </c>
      <c r="BG347" s="87">
        <v>0</v>
      </c>
      <c r="BH347" s="87">
        <v>43</v>
      </c>
      <c r="BI347" s="87">
        <v>0</v>
      </c>
      <c r="BJ347" s="128">
        <v>0</v>
      </c>
      <c r="BK347" s="128">
        <v>0</v>
      </c>
      <c r="BL347" s="127">
        <v>16.25901</v>
      </c>
    </row>
    <row r="348" spans="2:64" s="109" customFormat="1" x14ac:dyDescent="0.5">
      <c r="B348" s="96">
        <v>2013</v>
      </c>
      <c r="C348" s="97">
        <v>8308</v>
      </c>
      <c r="D348" s="96">
        <v>16</v>
      </c>
      <c r="E348" s="96">
        <v>5000</v>
      </c>
      <c r="F348" s="96"/>
      <c r="G348" s="96"/>
      <c r="H348" s="96"/>
      <c r="I348" s="98" t="s">
        <v>108</v>
      </c>
      <c r="J348" s="99">
        <v>1098205.44</v>
      </c>
      <c r="K348" s="99">
        <v>0</v>
      </c>
      <c r="L348" s="99">
        <f t="shared" si="62"/>
        <v>1098205.44</v>
      </c>
      <c r="M348" s="99">
        <v>0</v>
      </c>
      <c r="N348" s="99">
        <v>0</v>
      </c>
      <c r="O348" s="99">
        <f t="shared" si="61"/>
        <v>0</v>
      </c>
      <c r="P348" s="99">
        <f t="shared" si="63"/>
        <v>1098205.44</v>
      </c>
      <c r="Q348" s="87"/>
      <c r="R348" s="99">
        <v>1066988.18</v>
      </c>
      <c r="S348" s="99">
        <v>0</v>
      </c>
      <c r="T348" s="99">
        <v>1066988.18</v>
      </c>
      <c r="U348" s="99">
        <v>0</v>
      </c>
      <c r="V348" s="99">
        <v>0</v>
      </c>
      <c r="W348" s="99">
        <v>0</v>
      </c>
      <c r="X348" s="99">
        <v>1066988.18</v>
      </c>
      <c r="Y348" s="87"/>
      <c r="Z348" s="99">
        <v>0</v>
      </c>
      <c r="AA348" s="99">
        <v>0</v>
      </c>
      <c r="AB348" s="99">
        <v>0</v>
      </c>
      <c r="AC348" s="99">
        <v>0</v>
      </c>
      <c r="AD348" s="99">
        <v>0</v>
      </c>
      <c r="AE348" s="99">
        <v>0</v>
      </c>
      <c r="AF348" s="99">
        <v>0</v>
      </c>
      <c r="AG348" s="87"/>
      <c r="AH348" s="99">
        <v>0</v>
      </c>
      <c r="AI348" s="99">
        <v>0</v>
      </c>
      <c r="AJ348" s="99">
        <v>0</v>
      </c>
      <c r="AK348" s="99">
        <v>0</v>
      </c>
      <c r="AL348" s="99">
        <v>0</v>
      </c>
      <c r="AM348" s="99">
        <v>0</v>
      </c>
      <c r="AN348" s="99">
        <v>0</v>
      </c>
      <c r="AO348" s="87"/>
      <c r="AP348" s="99">
        <v>0</v>
      </c>
      <c r="AQ348" s="99">
        <v>0</v>
      </c>
      <c r="AR348" s="99">
        <v>0</v>
      </c>
      <c r="AS348" s="99">
        <v>0</v>
      </c>
      <c r="AT348" s="99">
        <v>0</v>
      </c>
      <c r="AU348" s="99">
        <v>0</v>
      </c>
      <c r="AV348" s="99">
        <v>0</v>
      </c>
      <c r="AW348" s="87"/>
      <c r="AX348" s="99">
        <f t="shared" si="64"/>
        <v>31217.260000000009</v>
      </c>
      <c r="AY348" s="99">
        <f t="shared" si="65"/>
        <v>0</v>
      </c>
      <c r="AZ348" s="99">
        <f t="shared" si="66"/>
        <v>31217.260000000009</v>
      </c>
      <c r="BA348" s="99">
        <f t="shared" si="67"/>
        <v>0</v>
      </c>
      <c r="BB348" s="99">
        <f t="shared" si="68"/>
        <v>0</v>
      </c>
      <c r="BC348" s="99">
        <f t="shared" si="69"/>
        <v>0</v>
      </c>
      <c r="BD348" s="99">
        <f t="shared" si="70"/>
        <v>31217.260000000009</v>
      </c>
      <c r="BE348" s="99"/>
      <c r="BF348" s="100"/>
      <c r="BG348" s="100"/>
      <c r="BH348" s="100"/>
      <c r="BI348" s="100"/>
      <c r="BJ348" s="100"/>
      <c r="BK348" s="100"/>
      <c r="BL348" s="101"/>
    </row>
    <row r="349" spans="2:64" s="116" customFormat="1" x14ac:dyDescent="0.5">
      <c r="B349" s="103">
        <v>2013</v>
      </c>
      <c r="C349" s="104">
        <v>8308</v>
      </c>
      <c r="D349" s="103">
        <v>16</v>
      </c>
      <c r="E349" s="103">
        <v>5000</v>
      </c>
      <c r="F349" s="103">
        <v>5300</v>
      </c>
      <c r="G349" s="103"/>
      <c r="H349" s="103"/>
      <c r="I349" s="105" t="s">
        <v>89</v>
      </c>
      <c r="J349" s="106">
        <v>1098205.44</v>
      </c>
      <c r="K349" s="106">
        <v>0</v>
      </c>
      <c r="L349" s="106">
        <f t="shared" si="62"/>
        <v>1098205.44</v>
      </c>
      <c r="M349" s="106">
        <v>0</v>
      </c>
      <c r="N349" s="106">
        <v>0</v>
      </c>
      <c r="O349" s="106">
        <f t="shared" si="61"/>
        <v>0</v>
      </c>
      <c r="P349" s="106">
        <f t="shared" si="63"/>
        <v>1098205.44</v>
      </c>
      <c r="Q349" s="87"/>
      <c r="R349" s="106">
        <v>1066988.18</v>
      </c>
      <c r="S349" s="106">
        <v>0</v>
      </c>
      <c r="T349" s="106">
        <v>1066988.18</v>
      </c>
      <c r="U349" s="106">
        <v>0</v>
      </c>
      <c r="V349" s="106">
        <v>0</v>
      </c>
      <c r="W349" s="106">
        <v>0</v>
      </c>
      <c r="X349" s="106">
        <v>1066988.18</v>
      </c>
      <c r="Y349" s="87"/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87"/>
      <c r="AH349" s="106">
        <v>0</v>
      </c>
      <c r="AI349" s="106">
        <v>0</v>
      </c>
      <c r="AJ349" s="106">
        <v>0</v>
      </c>
      <c r="AK349" s="106">
        <v>0</v>
      </c>
      <c r="AL349" s="106">
        <v>0</v>
      </c>
      <c r="AM349" s="106">
        <v>0</v>
      </c>
      <c r="AN349" s="106">
        <v>0</v>
      </c>
      <c r="AO349" s="87"/>
      <c r="AP349" s="106">
        <v>0</v>
      </c>
      <c r="AQ349" s="106">
        <v>0</v>
      </c>
      <c r="AR349" s="106">
        <v>0</v>
      </c>
      <c r="AS349" s="106">
        <v>0</v>
      </c>
      <c r="AT349" s="106">
        <v>0</v>
      </c>
      <c r="AU349" s="106">
        <v>0</v>
      </c>
      <c r="AV349" s="106">
        <v>0</v>
      </c>
      <c r="AW349" s="87"/>
      <c r="AX349" s="106">
        <f t="shared" si="64"/>
        <v>31217.260000000009</v>
      </c>
      <c r="AY349" s="106">
        <f t="shared" si="65"/>
        <v>0</v>
      </c>
      <c r="AZ349" s="106">
        <f t="shared" si="66"/>
        <v>31217.260000000009</v>
      </c>
      <c r="BA349" s="106">
        <f t="shared" si="67"/>
        <v>0</v>
      </c>
      <c r="BB349" s="106">
        <f t="shared" si="68"/>
        <v>0</v>
      </c>
      <c r="BC349" s="106">
        <f t="shared" si="69"/>
        <v>0</v>
      </c>
      <c r="BD349" s="106">
        <f t="shared" si="70"/>
        <v>31217.260000000009</v>
      </c>
      <c r="BE349" s="106"/>
      <c r="BF349" s="107"/>
      <c r="BG349" s="107"/>
      <c r="BH349" s="107"/>
      <c r="BI349" s="107"/>
      <c r="BJ349" s="107"/>
      <c r="BK349" s="107"/>
      <c r="BL349" s="108"/>
    </row>
    <row r="350" spans="2:64" s="95" customFormat="1" x14ac:dyDescent="0.5">
      <c r="B350" s="110">
        <v>2013</v>
      </c>
      <c r="C350" s="111">
        <v>8308</v>
      </c>
      <c r="D350" s="110">
        <v>16</v>
      </c>
      <c r="E350" s="110">
        <v>5000</v>
      </c>
      <c r="F350" s="110">
        <v>5300</v>
      </c>
      <c r="G350" s="110">
        <v>531</v>
      </c>
      <c r="H350" s="110"/>
      <c r="I350" s="112" t="s">
        <v>90</v>
      </c>
      <c r="J350" s="113">
        <v>1098205.44</v>
      </c>
      <c r="K350" s="113">
        <v>0</v>
      </c>
      <c r="L350" s="113">
        <f t="shared" si="62"/>
        <v>1098205.44</v>
      </c>
      <c r="M350" s="113">
        <v>0</v>
      </c>
      <c r="N350" s="113">
        <v>0</v>
      </c>
      <c r="O350" s="113">
        <f t="shared" si="61"/>
        <v>0</v>
      </c>
      <c r="P350" s="113">
        <f t="shared" si="63"/>
        <v>1098205.44</v>
      </c>
      <c r="Q350" s="87"/>
      <c r="R350" s="113">
        <v>1066988.18</v>
      </c>
      <c r="S350" s="113">
        <v>0</v>
      </c>
      <c r="T350" s="113">
        <v>1066988.18</v>
      </c>
      <c r="U350" s="113">
        <v>0</v>
      </c>
      <c r="V350" s="113">
        <v>0</v>
      </c>
      <c r="W350" s="113">
        <v>0</v>
      </c>
      <c r="X350" s="113">
        <v>1066988.18</v>
      </c>
      <c r="Y350" s="87"/>
      <c r="Z350" s="113">
        <v>0</v>
      </c>
      <c r="AA350" s="113">
        <v>0</v>
      </c>
      <c r="AB350" s="113">
        <v>0</v>
      </c>
      <c r="AC350" s="113">
        <v>0</v>
      </c>
      <c r="AD350" s="113">
        <v>0</v>
      </c>
      <c r="AE350" s="113">
        <v>0</v>
      </c>
      <c r="AF350" s="113">
        <v>0</v>
      </c>
      <c r="AG350" s="87"/>
      <c r="AH350" s="113">
        <v>0</v>
      </c>
      <c r="AI350" s="113">
        <v>0</v>
      </c>
      <c r="AJ350" s="113">
        <v>0</v>
      </c>
      <c r="AK350" s="113">
        <v>0</v>
      </c>
      <c r="AL350" s="113">
        <v>0</v>
      </c>
      <c r="AM350" s="113">
        <v>0</v>
      </c>
      <c r="AN350" s="113">
        <v>0</v>
      </c>
      <c r="AO350" s="87"/>
      <c r="AP350" s="113">
        <v>0</v>
      </c>
      <c r="AQ350" s="113">
        <v>0</v>
      </c>
      <c r="AR350" s="113">
        <v>0</v>
      </c>
      <c r="AS350" s="113">
        <v>0</v>
      </c>
      <c r="AT350" s="113">
        <v>0</v>
      </c>
      <c r="AU350" s="113">
        <v>0</v>
      </c>
      <c r="AV350" s="113">
        <v>0</v>
      </c>
      <c r="AW350" s="87"/>
      <c r="AX350" s="113">
        <f t="shared" si="64"/>
        <v>31217.260000000009</v>
      </c>
      <c r="AY350" s="113">
        <f t="shared" si="65"/>
        <v>0</v>
      </c>
      <c r="AZ350" s="113">
        <f t="shared" si="66"/>
        <v>31217.260000000009</v>
      </c>
      <c r="BA350" s="113">
        <f t="shared" si="67"/>
        <v>0</v>
      </c>
      <c r="BB350" s="113">
        <f t="shared" si="68"/>
        <v>0</v>
      </c>
      <c r="BC350" s="113">
        <f t="shared" si="69"/>
        <v>0</v>
      </c>
      <c r="BD350" s="113">
        <f t="shared" si="70"/>
        <v>31217.260000000009</v>
      </c>
      <c r="BE350" s="113"/>
      <c r="BF350" s="114"/>
      <c r="BG350" s="114"/>
      <c r="BH350" s="114"/>
      <c r="BI350" s="114"/>
      <c r="BJ350" s="114"/>
      <c r="BK350" s="114"/>
      <c r="BL350" s="154"/>
    </row>
    <row r="351" spans="2:64" s="109" customFormat="1" x14ac:dyDescent="0.5">
      <c r="B351" s="117">
        <v>2013</v>
      </c>
      <c r="C351" s="118">
        <v>8308</v>
      </c>
      <c r="D351" s="117">
        <v>16</v>
      </c>
      <c r="E351" s="117">
        <v>5000</v>
      </c>
      <c r="F351" s="117">
        <v>5300</v>
      </c>
      <c r="G351" s="117">
        <v>531</v>
      </c>
      <c r="H351" s="117">
        <v>53101</v>
      </c>
      <c r="I351" s="119" t="s">
        <v>90</v>
      </c>
      <c r="J351" s="87">
        <v>1098205.44</v>
      </c>
      <c r="K351" s="87">
        <v>0</v>
      </c>
      <c r="L351" s="87">
        <f t="shared" si="62"/>
        <v>1098205.44</v>
      </c>
      <c r="M351" s="87">
        <v>0</v>
      </c>
      <c r="N351" s="87">
        <v>0</v>
      </c>
      <c r="O351" s="87">
        <f t="shared" si="61"/>
        <v>0</v>
      </c>
      <c r="P351" s="87">
        <f t="shared" si="63"/>
        <v>1098205.44</v>
      </c>
      <c r="Q351" s="87"/>
      <c r="R351" s="87">
        <v>1066988.18</v>
      </c>
      <c r="S351" s="87">
        <v>0</v>
      </c>
      <c r="T351" s="87">
        <v>1066988.18</v>
      </c>
      <c r="U351" s="87">
        <v>0</v>
      </c>
      <c r="V351" s="87">
        <v>0</v>
      </c>
      <c r="W351" s="87">
        <v>0</v>
      </c>
      <c r="X351" s="87">
        <v>1066988.18</v>
      </c>
      <c r="Y351" s="87"/>
      <c r="Z351" s="87">
        <v>0</v>
      </c>
      <c r="AA351" s="87">
        <v>0</v>
      </c>
      <c r="AB351" s="87">
        <v>0</v>
      </c>
      <c r="AC351" s="87">
        <v>0</v>
      </c>
      <c r="AD351" s="87">
        <v>0</v>
      </c>
      <c r="AE351" s="87">
        <v>0</v>
      </c>
      <c r="AF351" s="87">
        <v>0</v>
      </c>
      <c r="AG351" s="87"/>
      <c r="AH351" s="87">
        <v>0</v>
      </c>
      <c r="AI351" s="87">
        <v>0</v>
      </c>
      <c r="AJ351" s="87">
        <v>0</v>
      </c>
      <c r="AK351" s="87">
        <v>0</v>
      </c>
      <c r="AL351" s="87">
        <v>0</v>
      </c>
      <c r="AM351" s="87">
        <v>0</v>
      </c>
      <c r="AN351" s="87">
        <v>0</v>
      </c>
      <c r="AO351" s="87"/>
      <c r="AP351" s="87">
        <v>0</v>
      </c>
      <c r="AQ351" s="87">
        <v>0</v>
      </c>
      <c r="AR351" s="87">
        <v>0</v>
      </c>
      <c r="AS351" s="87">
        <v>0</v>
      </c>
      <c r="AT351" s="87">
        <v>0</v>
      </c>
      <c r="AU351" s="87">
        <v>0</v>
      </c>
      <c r="AV351" s="87">
        <v>0</v>
      </c>
      <c r="AW351" s="87"/>
      <c r="AX351" s="120">
        <f t="shared" si="64"/>
        <v>31217.260000000009</v>
      </c>
      <c r="AY351" s="120">
        <f t="shared" si="65"/>
        <v>0</v>
      </c>
      <c r="AZ351" s="120">
        <f t="shared" si="66"/>
        <v>31217.260000000009</v>
      </c>
      <c r="BA351" s="120">
        <f t="shared" si="67"/>
        <v>0</v>
      </c>
      <c r="BB351" s="120">
        <f t="shared" si="68"/>
        <v>0</v>
      </c>
      <c r="BC351" s="120">
        <f t="shared" si="69"/>
        <v>0</v>
      </c>
      <c r="BD351" s="120">
        <f t="shared" si="70"/>
        <v>31217.260000000009</v>
      </c>
      <c r="BE351" s="120" t="s">
        <v>72</v>
      </c>
      <c r="BF351" s="87">
        <v>31</v>
      </c>
      <c r="BG351" s="87">
        <v>0</v>
      </c>
      <c r="BH351" s="87">
        <v>31</v>
      </c>
      <c r="BI351" s="87">
        <v>0</v>
      </c>
      <c r="BJ351" s="128">
        <v>0</v>
      </c>
      <c r="BK351" s="128">
        <v>0</v>
      </c>
      <c r="BL351" s="127">
        <v>16.531009999999998</v>
      </c>
    </row>
    <row r="352" spans="2:64" s="116" customFormat="1" ht="47.25" x14ac:dyDescent="0.5">
      <c r="B352" s="89">
        <v>2013</v>
      </c>
      <c r="C352" s="90">
        <v>8308</v>
      </c>
      <c r="D352" s="89">
        <v>17</v>
      </c>
      <c r="E352" s="89"/>
      <c r="F352" s="89"/>
      <c r="G352" s="89"/>
      <c r="H352" s="89"/>
      <c r="I352" s="91" t="s">
        <v>182</v>
      </c>
      <c r="J352" s="92">
        <f>J353+J357+J369+J376+J389</f>
        <v>13818665.449999999</v>
      </c>
      <c r="K352" s="92">
        <f>K353+K357+K369+K376+K389</f>
        <v>27128345.25</v>
      </c>
      <c r="L352" s="92">
        <f t="shared" si="62"/>
        <v>40947010.700000003</v>
      </c>
      <c r="M352" s="92">
        <f t="shared" ref="M352:N352" si="72">M353+M357+M369+M376+M389</f>
        <v>47064159.460000001</v>
      </c>
      <c r="N352" s="92">
        <f t="shared" si="72"/>
        <v>0</v>
      </c>
      <c r="O352" s="92">
        <f t="shared" si="61"/>
        <v>47064159.460000001</v>
      </c>
      <c r="P352" s="92">
        <f t="shared" si="63"/>
        <v>88011170.159999996</v>
      </c>
      <c r="Q352" s="82"/>
      <c r="R352" s="92">
        <v>4709799.9000000004</v>
      </c>
      <c r="S352" s="92">
        <v>24576033.349999998</v>
      </c>
      <c r="T352" s="92">
        <v>29285833.249999996</v>
      </c>
      <c r="U352" s="92">
        <v>44747019.910000004</v>
      </c>
      <c r="V352" s="92">
        <v>0</v>
      </c>
      <c r="W352" s="92">
        <v>44747019.910000004</v>
      </c>
      <c r="X352" s="92">
        <v>74032853.159999996</v>
      </c>
      <c r="Y352" s="82"/>
      <c r="Z352" s="92">
        <v>0</v>
      </c>
      <c r="AA352" s="92">
        <v>0</v>
      </c>
      <c r="AB352" s="92">
        <v>0</v>
      </c>
      <c r="AC352" s="92">
        <v>1781622.88</v>
      </c>
      <c r="AD352" s="92">
        <v>0</v>
      </c>
      <c r="AE352" s="92">
        <v>1781622.88</v>
      </c>
      <c r="AF352" s="92">
        <v>1781622.88</v>
      </c>
      <c r="AG352" s="82"/>
      <c r="AH352" s="92">
        <v>0</v>
      </c>
      <c r="AI352" s="92">
        <v>0</v>
      </c>
      <c r="AJ352" s="92">
        <v>0</v>
      </c>
      <c r="AK352" s="92">
        <v>0</v>
      </c>
      <c r="AL352" s="92">
        <v>0</v>
      </c>
      <c r="AM352" s="92">
        <v>0</v>
      </c>
      <c r="AN352" s="92">
        <v>0</v>
      </c>
      <c r="AO352" s="87"/>
      <c r="AP352" s="92">
        <v>0</v>
      </c>
      <c r="AQ352" s="92">
        <v>1371942.6500000001</v>
      </c>
      <c r="AR352" s="92">
        <v>1371942.6500000001</v>
      </c>
      <c r="AS352" s="92">
        <v>209384.30000000002</v>
      </c>
      <c r="AT352" s="92">
        <v>0</v>
      </c>
      <c r="AU352" s="92">
        <v>209384.30000000002</v>
      </c>
      <c r="AV352" s="92">
        <v>1581326.9500000002</v>
      </c>
      <c r="AW352" s="87"/>
      <c r="AX352" s="92">
        <f t="shared" si="64"/>
        <v>9108865.5499999989</v>
      </c>
      <c r="AY352" s="92">
        <f t="shared" si="65"/>
        <v>1180369.2500000021</v>
      </c>
      <c r="AZ352" s="92">
        <f t="shared" si="66"/>
        <v>10289234.800000001</v>
      </c>
      <c r="BA352" s="92">
        <f t="shared" si="67"/>
        <v>326132.36999999708</v>
      </c>
      <c r="BB352" s="92">
        <f t="shared" si="68"/>
        <v>0</v>
      </c>
      <c r="BC352" s="92">
        <f t="shared" si="69"/>
        <v>326132.36999999708</v>
      </c>
      <c r="BD352" s="92">
        <f t="shared" si="70"/>
        <v>10615367.169999998</v>
      </c>
      <c r="BE352" s="92"/>
      <c r="BF352" s="93"/>
      <c r="BG352" s="93"/>
      <c r="BH352" s="93"/>
      <c r="BI352" s="93"/>
      <c r="BJ352" s="93"/>
      <c r="BK352" s="93"/>
      <c r="BL352" s="94"/>
    </row>
    <row r="353" spans="2:64" s="95" customFormat="1" x14ac:dyDescent="0.5">
      <c r="B353" s="96">
        <v>2013</v>
      </c>
      <c r="C353" s="97">
        <v>8308</v>
      </c>
      <c r="D353" s="96">
        <v>17</v>
      </c>
      <c r="E353" s="96">
        <v>1000</v>
      </c>
      <c r="F353" s="96"/>
      <c r="G353" s="96"/>
      <c r="H353" s="96"/>
      <c r="I353" s="98" t="s">
        <v>54</v>
      </c>
      <c r="J353" s="99">
        <v>0</v>
      </c>
      <c r="K353" s="99">
        <v>0</v>
      </c>
      <c r="L353" s="99">
        <f t="shared" si="62"/>
        <v>0</v>
      </c>
      <c r="M353" s="99">
        <v>6647633.0999999996</v>
      </c>
      <c r="N353" s="99">
        <v>0</v>
      </c>
      <c r="O353" s="99">
        <f t="shared" si="61"/>
        <v>6647633.0999999996</v>
      </c>
      <c r="P353" s="99">
        <f t="shared" si="63"/>
        <v>6647633.0999999996</v>
      </c>
      <c r="Q353" s="87"/>
      <c r="R353" s="99">
        <v>0</v>
      </c>
      <c r="S353" s="99">
        <v>0</v>
      </c>
      <c r="T353" s="99">
        <v>0</v>
      </c>
      <c r="U353" s="99">
        <v>4898750.22</v>
      </c>
      <c r="V353" s="99">
        <v>0</v>
      </c>
      <c r="W353" s="99">
        <v>4898750.22</v>
      </c>
      <c r="X353" s="99">
        <v>4898750.22</v>
      </c>
      <c r="Y353" s="87"/>
      <c r="Z353" s="99">
        <v>0</v>
      </c>
      <c r="AA353" s="99">
        <v>0</v>
      </c>
      <c r="AB353" s="99">
        <v>0</v>
      </c>
      <c r="AC353" s="99">
        <v>1748882.88</v>
      </c>
      <c r="AD353" s="99">
        <v>0</v>
      </c>
      <c r="AE353" s="99">
        <v>1748882.88</v>
      </c>
      <c r="AF353" s="99">
        <v>1748882.88</v>
      </c>
      <c r="AG353" s="87"/>
      <c r="AH353" s="99">
        <v>0</v>
      </c>
      <c r="AI353" s="99">
        <v>0</v>
      </c>
      <c r="AJ353" s="99">
        <v>0</v>
      </c>
      <c r="AK353" s="99">
        <v>0</v>
      </c>
      <c r="AL353" s="99">
        <v>0</v>
      </c>
      <c r="AM353" s="99">
        <v>0</v>
      </c>
      <c r="AN353" s="99">
        <v>0</v>
      </c>
      <c r="AO353" s="87"/>
      <c r="AP353" s="99">
        <v>0</v>
      </c>
      <c r="AQ353" s="99">
        <v>0</v>
      </c>
      <c r="AR353" s="99">
        <v>0</v>
      </c>
      <c r="AS353" s="99">
        <v>0</v>
      </c>
      <c r="AT353" s="99">
        <v>0</v>
      </c>
      <c r="AU353" s="99">
        <v>0</v>
      </c>
      <c r="AV353" s="99">
        <v>0</v>
      </c>
      <c r="AW353" s="87"/>
      <c r="AX353" s="99">
        <f t="shared" si="64"/>
        <v>0</v>
      </c>
      <c r="AY353" s="99">
        <f t="shared" si="65"/>
        <v>0</v>
      </c>
      <c r="AZ353" s="99">
        <f t="shared" si="66"/>
        <v>0</v>
      </c>
      <c r="BA353" s="99">
        <f t="shared" si="67"/>
        <v>0</v>
      </c>
      <c r="BB353" s="99">
        <f t="shared" si="68"/>
        <v>0</v>
      </c>
      <c r="BC353" s="99">
        <f t="shared" si="69"/>
        <v>0</v>
      </c>
      <c r="BD353" s="99">
        <f t="shared" si="70"/>
        <v>0</v>
      </c>
      <c r="BE353" s="99"/>
      <c r="BF353" s="100"/>
      <c r="BG353" s="100"/>
      <c r="BH353" s="100"/>
      <c r="BI353" s="100"/>
      <c r="BJ353" s="100"/>
      <c r="BK353" s="100"/>
      <c r="BL353" s="101"/>
    </row>
    <row r="354" spans="2:64" s="116" customFormat="1" x14ac:dyDescent="0.5">
      <c r="B354" s="103">
        <v>2013</v>
      </c>
      <c r="C354" s="104">
        <v>8308</v>
      </c>
      <c r="D354" s="103">
        <v>17</v>
      </c>
      <c r="E354" s="103">
        <v>1000</v>
      </c>
      <c r="F354" s="103">
        <v>1200</v>
      </c>
      <c r="G354" s="103"/>
      <c r="H354" s="103"/>
      <c r="I354" s="105" t="s">
        <v>55</v>
      </c>
      <c r="J354" s="106">
        <v>0</v>
      </c>
      <c r="K354" s="106">
        <v>0</v>
      </c>
      <c r="L354" s="106">
        <f t="shared" si="62"/>
        <v>0</v>
      </c>
      <c r="M354" s="106">
        <v>6647633.0999999996</v>
      </c>
      <c r="N354" s="106">
        <v>0</v>
      </c>
      <c r="O354" s="106">
        <f t="shared" si="61"/>
        <v>6647633.0999999996</v>
      </c>
      <c r="P354" s="106">
        <f t="shared" si="63"/>
        <v>6647633.0999999996</v>
      </c>
      <c r="Q354" s="87"/>
      <c r="R354" s="106">
        <v>0</v>
      </c>
      <c r="S354" s="106">
        <v>0</v>
      </c>
      <c r="T354" s="106">
        <v>0</v>
      </c>
      <c r="U354" s="106">
        <v>4898750.22</v>
      </c>
      <c r="V354" s="106">
        <v>0</v>
      </c>
      <c r="W354" s="106">
        <v>4898750.22</v>
      </c>
      <c r="X354" s="106">
        <v>4898750.22</v>
      </c>
      <c r="Y354" s="87"/>
      <c r="Z354" s="106">
        <v>0</v>
      </c>
      <c r="AA354" s="106">
        <v>0</v>
      </c>
      <c r="AB354" s="106">
        <v>0</v>
      </c>
      <c r="AC354" s="106">
        <v>1748882.88</v>
      </c>
      <c r="AD354" s="106">
        <v>0</v>
      </c>
      <c r="AE354" s="106">
        <v>1748882.88</v>
      </c>
      <c r="AF354" s="106">
        <v>1748882.88</v>
      </c>
      <c r="AG354" s="87"/>
      <c r="AH354" s="106">
        <v>0</v>
      </c>
      <c r="AI354" s="106">
        <v>0</v>
      </c>
      <c r="AJ354" s="106">
        <v>0</v>
      </c>
      <c r="AK354" s="106">
        <v>0</v>
      </c>
      <c r="AL354" s="106">
        <v>0</v>
      </c>
      <c r="AM354" s="106">
        <v>0</v>
      </c>
      <c r="AN354" s="106">
        <v>0</v>
      </c>
      <c r="AO354" s="87"/>
      <c r="AP354" s="106">
        <v>0</v>
      </c>
      <c r="AQ354" s="106">
        <v>0</v>
      </c>
      <c r="AR354" s="106">
        <v>0</v>
      </c>
      <c r="AS354" s="106">
        <v>0</v>
      </c>
      <c r="AT354" s="106">
        <v>0</v>
      </c>
      <c r="AU354" s="106">
        <v>0</v>
      </c>
      <c r="AV354" s="106">
        <v>0</v>
      </c>
      <c r="AW354" s="87"/>
      <c r="AX354" s="106">
        <f t="shared" si="64"/>
        <v>0</v>
      </c>
      <c r="AY354" s="106">
        <f t="shared" si="65"/>
        <v>0</v>
      </c>
      <c r="AZ354" s="106">
        <f t="shared" si="66"/>
        <v>0</v>
      </c>
      <c r="BA354" s="106">
        <f t="shared" si="67"/>
        <v>0</v>
      </c>
      <c r="BB354" s="106">
        <f t="shared" si="68"/>
        <v>0</v>
      </c>
      <c r="BC354" s="106">
        <f t="shared" si="69"/>
        <v>0</v>
      </c>
      <c r="BD354" s="106">
        <f t="shared" si="70"/>
        <v>0</v>
      </c>
      <c r="BE354" s="106"/>
      <c r="BF354" s="107"/>
      <c r="BG354" s="107"/>
      <c r="BH354" s="107"/>
      <c r="BI354" s="107"/>
      <c r="BJ354" s="107"/>
      <c r="BK354" s="107"/>
      <c r="BL354" s="108"/>
    </row>
    <row r="355" spans="2:64" s="95" customFormat="1" x14ac:dyDescent="0.5">
      <c r="B355" s="110">
        <v>2013</v>
      </c>
      <c r="C355" s="111">
        <v>8308</v>
      </c>
      <c r="D355" s="110">
        <v>17</v>
      </c>
      <c r="E355" s="110">
        <v>1000</v>
      </c>
      <c r="F355" s="110">
        <v>1200</v>
      </c>
      <c r="G355" s="110">
        <v>121</v>
      </c>
      <c r="H355" s="164"/>
      <c r="I355" s="164" t="s">
        <v>56</v>
      </c>
      <c r="J355" s="165">
        <v>0</v>
      </c>
      <c r="K355" s="165">
        <v>0</v>
      </c>
      <c r="L355" s="165">
        <f t="shared" si="62"/>
        <v>0</v>
      </c>
      <c r="M355" s="165">
        <v>6647633.0999999996</v>
      </c>
      <c r="N355" s="165">
        <v>0</v>
      </c>
      <c r="O355" s="165">
        <f t="shared" si="61"/>
        <v>6647633.0999999996</v>
      </c>
      <c r="P355" s="165">
        <f t="shared" si="63"/>
        <v>6647633.0999999996</v>
      </c>
      <c r="Q355" s="166"/>
      <c r="R355" s="165">
        <v>0</v>
      </c>
      <c r="S355" s="165">
        <v>0</v>
      </c>
      <c r="T355" s="165">
        <v>0</v>
      </c>
      <c r="U355" s="165">
        <v>4898750.22</v>
      </c>
      <c r="V355" s="165">
        <v>0</v>
      </c>
      <c r="W355" s="165">
        <v>4898750.22</v>
      </c>
      <c r="X355" s="165">
        <v>4898750.22</v>
      </c>
      <c r="Y355" s="166"/>
      <c r="Z355" s="165">
        <v>0</v>
      </c>
      <c r="AA355" s="165">
        <v>0</v>
      </c>
      <c r="AB355" s="165">
        <v>0</v>
      </c>
      <c r="AC355" s="165">
        <v>1748882.88</v>
      </c>
      <c r="AD355" s="165">
        <v>0</v>
      </c>
      <c r="AE355" s="165">
        <v>1748882.88</v>
      </c>
      <c r="AF355" s="165">
        <v>1748882.88</v>
      </c>
      <c r="AG355" s="166"/>
      <c r="AH355" s="165">
        <v>0</v>
      </c>
      <c r="AI355" s="165">
        <v>0</v>
      </c>
      <c r="AJ355" s="165">
        <v>0</v>
      </c>
      <c r="AK355" s="165">
        <v>0</v>
      </c>
      <c r="AL355" s="165">
        <v>0</v>
      </c>
      <c r="AM355" s="165">
        <v>0</v>
      </c>
      <c r="AN355" s="165">
        <v>0</v>
      </c>
      <c r="AO355" s="87"/>
      <c r="AP355" s="165">
        <v>0</v>
      </c>
      <c r="AQ355" s="165">
        <v>0</v>
      </c>
      <c r="AR355" s="165">
        <v>0</v>
      </c>
      <c r="AS355" s="165">
        <v>0</v>
      </c>
      <c r="AT355" s="165">
        <v>0</v>
      </c>
      <c r="AU355" s="165">
        <v>0</v>
      </c>
      <c r="AV355" s="165">
        <v>0</v>
      </c>
      <c r="AW355" s="87"/>
      <c r="AX355" s="165">
        <f t="shared" si="64"/>
        <v>0</v>
      </c>
      <c r="AY355" s="165">
        <f t="shared" si="65"/>
        <v>0</v>
      </c>
      <c r="AZ355" s="165">
        <f t="shared" si="66"/>
        <v>0</v>
      </c>
      <c r="BA355" s="165">
        <f t="shared" si="67"/>
        <v>0</v>
      </c>
      <c r="BB355" s="165">
        <f t="shared" si="68"/>
        <v>0</v>
      </c>
      <c r="BC355" s="165">
        <f t="shared" si="69"/>
        <v>0</v>
      </c>
      <c r="BD355" s="165">
        <f t="shared" si="70"/>
        <v>0</v>
      </c>
      <c r="BE355" s="165"/>
      <c r="BF355" s="167"/>
      <c r="BG355" s="167"/>
      <c r="BH355" s="167"/>
      <c r="BI355" s="167"/>
      <c r="BJ355" s="167"/>
      <c r="BK355" s="167"/>
      <c r="BL355" s="115"/>
    </row>
    <row r="356" spans="2:64" s="116" customFormat="1" x14ac:dyDescent="0.5">
      <c r="B356" s="117">
        <v>2013</v>
      </c>
      <c r="C356" s="118">
        <v>8308</v>
      </c>
      <c r="D356" s="117">
        <v>17</v>
      </c>
      <c r="E356" s="117">
        <v>1000</v>
      </c>
      <c r="F356" s="117">
        <v>1200</v>
      </c>
      <c r="G356" s="117">
        <v>121</v>
      </c>
      <c r="H356" s="117">
        <v>12101</v>
      </c>
      <c r="I356" s="119" t="s">
        <v>57</v>
      </c>
      <c r="J356" s="87">
        <v>0</v>
      </c>
      <c r="K356" s="87">
        <v>0</v>
      </c>
      <c r="L356" s="87">
        <f t="shared" si="62"/>
        <v>0</v>
      </c>
      <c r="M356" s="87">
        <v>6647633.0999999996</v>
      </c>
      <c r="N356" s="87">
        <v>0</v>
      </c>
      <c r="O356" s="87">
        <f t="shared" si="61"/>
        <v>6647633.0999999996</v>
      </c>
      <c r="P356" s="87">
        <f t="shared" si="63"/>
        <v>6647633.0999999996</v>
      </c>
      <c r="Q356" s="87"/>
      <c r="R356" s="87">
        <v>0</v>
      </c>
      <c r="S356" s="87">
        <v>0</v>
      </c>
      <c r="T356" s="87">
        <v>0</v>
      </c>
      <c r="U356" s="87">
        <v>4898750.22</v>
      </c>
      <c r="V356" s="87">
        <v>0</v>
      </c>
      <c r="W356" s="87">
        <v>4898750.22</v>
      </c>
      <c r="X356" s="87">
        <v>4898750.22</v>
      </c>
      <c r="Y356" s="87"/>
      <c r="Z356" s="87">
        <v>0</v>
      </c>
      <c r="AA356" s="87">
        <v>0</v>
      </c>
      <c r="AB356" s="87">
        <v>0</v>
      </c>
      <c r="AC356" s="87">
        <v>1748882.88</v>
      </c>
      <c r="AD356" s="87">
        <v>0</v>
      </c>
      <c r="AE356" s="87">
        <v>1748882.88</v>
      </c>
      <c r="AF356" s="87">
        <v>1748882.88</v>
      </c>
      <c r="AG356" s="87"/>
      <c r="AH356" s="87">
        <v>0</v>
      </c>
      <c r="AI356" s="87">
        <v>0</v>
      </c>
      <c r="AJ356" s="87">
        <v>0</v>
      </c>
      <c r="AK356" s="87">
        <v>0</v>
      </c>
      <c r="AL356" s="87">
        <v>0</v>
      </c>
      <c r="AM356" s="87">
        <v>0</v>
      </c>
      <c r="AN356" s="87">
        <v>0</v>
      </c>
      <c r="AO356" s="87"/>
      <c r="AP356" s="87">
        <v>0</v>
      </c>
      <c r="AQ356" s="87">
        <v>0</v>
      </c>
      <c r="AR356" s="87">
        <v>0</v>
      </c>
      <c r="AS356" s="87">
        <v>0</v>
      </c>
      <c r="AT356" s="87">
        <v>0</v>
      </c>
      <c r="AU356" s="87">
        <v>0</v>
      </c>
      <c r="AV356" s="87">
        <v>0</v>
      </c>
      <c r="AW356" s="87"/>
      <c r="AX356" s="120">
        <f t="shared" si="64"/>
        <v>0</v>
      </c>
      <c r="AY356" s="120">
        <f t="shared" si="65"/>
        <v>0</v>
      </c>
      <c r="AZ356" s="120">
        <f t="shared" si="66"/>
        <v>0</v>
      </c>
      <c r="BA356" s="120">
        <f t="shared" si="67"/>
        <v>0</v>
      </c>
      <c r="BB356" s="120">
        <f t="shared" si="68"/>
        <v>0</v>
      </c>
      <c r="BC356" s="120">
        <f t="shared" si="69"/>
        <v>0</v>
      </c>
      <c r="BD356" s="120">
        <f t="shared" si="70"/>
        <v>0</v>
      </c>
      <c r="BE356" s="120" t="s">
        <v>58</v>
      </c>
      <c r="BF356" s="87">
        <v>15</v>
      </c>
      <c r="BG356" s="87">
        <v>0</v>
      </c>
      <c r="BH356" s="87">
        <v>15</v>
      </c>
      <c r="BI356" s="87">
        <v>0</v>
      </c>
      <c r="BJ356" s="128">
        <v>0</v>
      </c>
      <c r="BK356" s="128">
        <v>0</v>
      </c>
      <c r="BL356" s="127">
        <v>17.121009999999998</v>
      </c>
    </row>
    <row r="357" spans="2:64" s="95" customFormat="1" x14ac:dyDescent="0.5">
      <c r="B357" s="96">
        <v>2013</v>
      </c>
      <c r="C357" s="97">
        <v>8308</v>
      </c>
      <c r="D357" s="96">
        <v>17</v>
      </c>
      <c r="E357" s="96">
        <v>2000</v>
      </c>
      <c r="F357" s="96"/>
      <c r="G357" s="96"/>
      <c r="H357" s="96"/>
      <c r="I357" s="98" t="s">
        <v>114</v>
      </c>
      <c r="J357" s="99">
        <v>8342326.0800000001</v>
      </c>
      <c r="K357" s="99">
        <v>0</v>
      </c>
      <c r="L357" s="99">
        <f t="shared" si="62"/>
        <v>8342326.0800000001</v>
      </c>
      <c r="M357" s="99">
        <v>27810549.5</v>
      </c>
      <c r="N357" s="99">
        <v>0</v>
      </c>
      <c r="O357" s="99">
        <f t="shared" si="61"/>
        <v>27810549.5</v>
      </c>
      <c r="P357" s="99">
        <f t="shared" si="63"/>
        <v>36152875.579999998</v>
      </c>
      <c r="Q357" s="87"/>
      <c r="R357" s="99">
        <v>2459999.98</v>
      </c>
      <c r="S357" s="99">
        <v>0</v>
      </c>
      <c r="T357" s="99">
        <v>2459999.98</v>
      </c>
      <c r="U357" s="99">
        <v>27668875.600000001</v>
      </c>
      <c r="V357" s="99">
        <v>0</v>
      </c>
      <c r="W357" s="99">
        <v>27668875.600000001</v>
      </c>
      <c r="X357" s="99">
        <v>30128875.580000002</v>
      </c>
      <c r="Y357" s="87"/>
      <c r="Z357" s="99">
        <v>0</v>
      </c>
      <c r="AA357" s="99">
        <v>0</v>
      </c>
      <c r="AB357" s="99">
        <v>0</v>
      </c>
      <c r="AC357" s="99">
        <v>0</v>
      </c>
      <c r="AD357" s="99">
        <v>0</v>
      </c>
      <c r="AE357" s="99">
        <v>0</v>
      </c>
      <c r="AF357" s="99">
        <v>0</v>
      </c>
      <c r="AG357" s="87"/>
      <c r="AH357" s="99">
        <v>0</v>
      </c>
      <c r="AI357" s="99">
        <v>0</v>
      </c>
      <c r="AJ357" s="99">
        <v>0</v>
      </c>
      <c r="AK357" s="99">
        <v>0</v>
      </c>
      <c r="AL357" s="99">
        <v>0</v>
      </c>
      <c r="AM357" s="99">
        <v>0</v>
      </c>
      <c r="AN357" s="99">
        <v>0</v>
      </c>
      <c r="AO357" s="87"/>
      <c r="AP357" s="99">
        <v>0</v>
      </c>
      <c r="AQ357" s="99">
        <v>0</v>
      </c>
      <c r="AR357" s="99">
        <v>0</v>
      </c>
      <c r="AS357" s="99">
        <v>0</v>
      </c>
      <c r="AT357" s="99">
        <v>0</v>
      </c>
      <c r="AU357" s="99">
        <v>0</v>
      </c>
      <c r="AV357" s="99">
        <v>0</v>
      </c>
      <c r="AW357" s="87"/>
      <c r="AX357" s="99">
        <f t="shared" si="64"/>
        <v>5882326.0999999996</v>
      </c>
      <c r="AY357" s="99">
        <f t="shared" si="65"/>
        <v>0</v>
      </c>
      <c r="AZ357" s="99">
        <f t="shared" si="66"/>
        <v>5882326.0999999996</v>
      </c>
      <c r="BA357" s="99">
        <f t="shared" si="67"/>
        <v>141673.89999999851</v>
      </c>
      <c r="BB357" s="99">
        <f t="shared" si="68"/>
        <v>0</v>
      </c>
      <c r="BC357" s="99">
        <f t="shared" si="69"/>
        <v>141673.89999999851</v>
      </c>
      <c r="BD357" s="99">
        <f t="shared" si="70"/>
        <v>6023999.9999999981</v>
      </c>
      <c r="BE357" s="99"/>
      <c r="BF357" s="100"/>
      <c r="BG357" s="100"/>
      <c r="BH357" s="100"/>
      <c r="BI357" s="100"/>
      <c r="BJ357" s="100"/>
      <c r="BK357" s="100"/>
      <c r="BL357" s="101"/>
    </row>
    <row r="358" spans="2:64" s="116" customFormat="1" x14ac:dyDescent="0.5">
      <c r="B358" s="103">
        <v>2013</v>
      </c>
      <c r="C358" s="104">
        <v>8308</v>
      </c>
      <c r="D358" s="103">
        <v>17</v>
      </c>
      <c r="E358" s="103">
        <v>2000</v>
      </c>
      <c r="F358" s="103">
        <v>2700</v>
      </c>
      <c r="G358" s="103"/>
      <c r="H358" s="103"/>
      <c r="I358" s="105" t="s">
        <v>75</v>
      </c>
      <c r="J358" s="106">
        <v>5882326.0999999996</v>
      </c>
      <c r="K358" s="106">
        <v>0</v>
      </c>
      <c r="L358" s="106">
        <f t="shared" si="62"/>
        <v>5882326.0999999996</v>
      </c>
      <c r="M358" s="106">
        <v>141673.9</v>
      </c>
      <c r="N358" s="106">
        <v>0</v>
      </c>
      <c r="O358" s="106">
        <f t="shared" si="61"/>
        <v>141673.9</v>
      </c>
      <c r="P358" s="106">
        <f t="shared" si="63"/>
        <v>6024000</v>
      </c>
      <c r="Q358" s="87"/>
      <c r="R358" s="106">
        <v>0</v>
      </c>
      <c r="S358" s="106">
        <v>0</v>
      </c>
      <c r="T358" s="106">
        <v>0</v>
      </c>
      <c r="U358" s="106">
        <v>0</v>
      </c>
      <c r="V358" s="106">
        <v>0</v>
      </c>
      <c r="W358" s="106">
        <v>0</v>
      </c>
      <c r="X358" s="106">
        <v>0</v>
      </c>
      <c r="Y358" s="87"/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  <c r="AF358" s="106">
        <v>0</v>
      </c>
      <c r="AG358" s="87"/>
      <c r="AH358" s="106">
        <v>0</v>
      </c>
      <c r="AI358" s="106">
        <v>0</v>
      </c>
      <c r="AJ358" s="106">
        <v>0</v>
      </c>
      <c r="AK358" s="106">
        <v>0</v>
      </c>
      <c r="AL358" s="106">
        <v>0</v>
      </c>
      <c r="AM358" s="106">
        <v>0</v>
      </c>
      <c r="AN358" s="106">
        <v>0</v>
      </c>
      <c r="AO358" s="87"/>
      <c r="AP358" s="106">
        <v>0</v>
      </c>
      <c r="AQ358" s="106">
        <v>0</v>
      </c>
      <c r="AR358" s="106">
        <v>0</v>
      </c>
      <c r="AS358" s="106">
        <v>0</v>
      </c>
      <c r="AT358" s="106">
        <v>0</v>
      </c>
      <c r="AU358" s="106">
        <v>0</v>
      </c>
      <c r="AV358" s="106">
        <v>0</v>
      </c>
      <c r="AW358" s="87"/>
      <c r="AX358" s="106">
        <f t="shared" si="64"/>
        <v>5882326.0999999996</v>
      </c>
      <c r="AY358" s="106">
        <f t="shared" si="65"/>
        <v>0</v>
      </c>
      <c r="AZ358" s="106">
        <f t="shared" si="66"/>
        <v>5882326.0999999996</v>
      </c>
      <c r="BA358" s="106">
        <f t="shared" si="67"/>
        <v>141673.9</v>
      </c>
      <c r="BB358" s="106">
        <f t="shared" si="68"/>
        <v>0</v>
      </c>
      <c r="BC358" s="106">
        <f t="shared" si="69"/>
        <v>141673.9</v>
      </c>
      <c r="BD358" s="106">
        <f t="shared" si="70"/>
        <v>6024000</v>
      </c>
      <c r="BE358" s="106"/>
      <c r="BF358" s="107"/>
      <c r="BG358" s="107"/>
      <c r="BH358" s="107"/>
      <c r="BI358" s="107"/>
      <c r="BJ358" s="107"/>
      <c r="BK358" s="107"/>
      <c r="BL358" s="108"/>
    </row>
    <row r="359" spans="2:64" s="95" customFormat="1" x14ac:dyDescent="0.5">
      <c r="B359" s="110">
        <v>2013</v>
      </c>
      <c r="C359" s="111">
        <v>8308</v>
      </c>
      <c r="D359" s="110">
        <v>17</v>
      </c>
      <c r="E359" s="110">
        <v>2000</v>
      </c>
      <c r="F359" s="110">
        <v>2700</v>
      </c>
      <c r="G359" s="110">
        <v>271</v>
      </c>
      <c r="H359" s="110"/>
      <c r="I359" s="112" t="s">
        <v>76</v>
      </c>
      <c r="J359" s="113">
        <v>5882326.0999999996</v>
      </c>
      <c r="K359" s="113">
        <v>0</v>
      </c>
      <c r="L359" s="113">
        <f t="shared" si="62"/>
        <v>5882326.0999999996</v>
      </c>
      <c r="M359" s="113">
        <v>141673.9</v>
      </c>
      <c r="N359" s="113">
        <v>0</v>
      </c>
      <c r="O359" s="113">
        <f t="shared" si="61"/>
        <v>141673.9</v>
      </c>
      <c r="P359" s="113">
        <f t="shared" si="63"/>
        <v>6024000</v>
      </c>
      <c r="Q359" s="87"/>
      <c r="R359" s="113">
        <v>0</v>
      </c>
      <c r="S359" s="113">
        <v>0</v>
      </c>
      <c r="T359" s="113">
        <v>0</v>
      </c>
      <c r="U359" s="113">
        <v>0</v>
      </c>
      <c r="V359" s="113">
        <v>0</v>
      </c>
      <c r="W359" s="113">
        <v>0</v>
      </c>
      <c r="X359" s="113">
        <v>0</v>
      </c>
      <c r="Y359" s="87"/>
      <c r="Z359" s="113">
        <v>0</v>
      </c>
      <c r="AA359" s="113">
        <v>0</v>
      </c>
      <c r="AB359" s="113">
        <v>0</v>
      </c>
      <c r="AC359" s="113">
        <v>0</v>
      </c>
      <c r="AD359" s="113">
        <v>0</v>
      </c>
      <c r="AE359" s="113">
        <v>0</v>
      </c>
      <c r="AF359" s="113">
        <v>0</v>
      </c>
      <c r="AG359" s="87"/>
      <c r="AH359" s="113">
        <v>0</v>
      </c>
      <c r="AI359" s="113">
        <v>0</v>
      </c>
      <c r="AJ359" s="113">
        <v>0</v>
      </c>
      <c r="AK359" s="113">
        <v>0</v>
      </c>
      <c r="AL359" s="113">
        <v>0</v>
      </c>
      <c r="AM359" s="113">
        <v>0</v>
      </c>
      <c r="AN359" s="113">
        <v>0</v>
      </c>
      <c r="AO359" s="87"/>
      <c r="AP359" s="113">
        <v>0</v>
      </c>
      <c r="AQ359" s="113">
        <v>0</v>
      </c>
      <c r="AR359" s="113">
        <v>0</v>
      </c>
      <c r="AS359" s="113">
        <v>0</v>
      </c>
      <c r="AT359" s="113">
        <v>0</v>
      </c>
      <c r="AU359" s="113">
        <v>0</v>
      </c>
      <c r="AV359" s="113">
        <v>0</v>
      </c>
      <c r="AW359" s="87"/>
      <c r="AX359" s="113">
        <f t="shared" si="64"/>
        <v>5882326.0999999996</v>
      </c>
      <c r="AY359" s="113">
        <f t="shared" si="65"/>
        <v>0</v>
      </c>
      <c r="AZ359" s="113">
        <f t="shared" si="66"/>
        <v>5882326.0999999996</v>
      </c>
      <c r="BA359" s="113">
        <f t="shared" si="67"/>
        <v>141673.9</v>
      </c>
      <c r="BB359" s="113">
        <f t="shared" si="68"/>
        <v>0</v>
      </c>
      <c r="BC359" s="113">
        <f t="shared" si="69"/>
        <v>141673.9</v>
      </c>
      <c r="BD359" s="113">
        <f t="shared" si="70"/>
        <v>6024000</v>
      </c>
      <c r="BE359" s="113"/>
      <c r="BF359" s="114"/>
      <c r="BG359" s="114"/>
      <c r="BH359" s="114"/>
      <c r="BI359" s="114"/>
      <c r="BJ359" s="114"/>
      <c r="BK359" s="114"/>
      <c r="BL359" s="115"/>
    </row>
    <row r="360" spans="2:64" s="116" customFormat="1" x14ac:dyDescent="0.5">
      <c r="B360" s="117">
        <v>2013</v>
      </c>
      <c r="C360" s="118">
        <v>8308</v>
      </c>
      <c r="D360" s="117">
        <v>17</v>
      </c>
      <c r="E360" s="117">
        <v>2000</v>
      </c>
      <c r="F360" s="117">
        <v>2700</v>
      </c>
      <c r="G360" s="117">
        <v>271</v>
      </c>
      <c r="H360" s="117">
        <v>27101</v>
      </c>
      <c r="I360" s="119" t="s">
        <v>76</v>
      </c>
      <c r="J360" s="87">
        <v>5882326.0999999996</v>
      </c>
      <c r="K360" s="87">
        <v>0</v>
      </c>
      <c r="L360" s="87">
        <f t="shared" si="62"/>
        <v>5882326.0999999996</v>
      </c>
      <c r="M360" s="87">
        <v>141673.9</v>
      </c>
      <c r="N360" s="87">
        <v>0</v>
      </c>
      <c r="O360" s="87">
        <f t="shared" si="61"/>
        <v>141673.9</v>
      </c>
      <c r="P360" s="87">
        <f t="shared" si="63"/>
        <v>6024000</v>
      </c>
      <c r="Q360" s="87"/>
      <c r="R360" s="87">
        <v>0</v>
      </c>
      <c r="S360" s="87">
        <v>0</v>
      </c>
      <c r="T360" s="87">
        <v>0</v>
      </c>
      <c r="U360" s="87">
        <v>0</v>
      </c>
      <c r="V360" s="87">
        <v>0</v>
      </c>
      <c r="W360" s="87">
        <v>0</v>
      </c>
      <c r="X360" s="87">
        <v>0</v>
      </c>
      <c r="Y360" s="87"/>
      <c r="Z360" s="87">
        <v>0</v>
      </c>
      <c r="AA360" s="87">
        <v>0</v>
      </c>
      <c r="AB360" s="87">
        <v>0</v>
      </c>
      <c r="AC360" s="87">
        <v>0</v>
      </c>
      <c r="AD360" s="87">
        <v>0</v>
      </c>
      <c r="AE360" s="87">
        <v>0</v>
      </c>
      <c r="AF360" s="87">
        <v>0</v>
      </c>
      <c r="AG360" s="87"/>
      <c r="AH360" s="87">
        <v>0</v>
      </c>
      <c r="AI360" s="87">
        <v>0</v>
      </c>
      <c r="AJ360" s="87">
        <v>0</v>
      </c>
      <c r="AK360" s="87">
        <v>0</v>
      </c>
      <c r="AL360" s="87">
        <v>0</v>
      </c>
      <c r="AM360" s="87">
        <v>0</v>
      </c>
      <c r="AN360" s="87">
        <v>0</v>
      </c>
      <c r="AO360" s="87"/>
      <c r="AP360" s="87">
        <v>0</v>
      </c>
      <c r="AQ360" s="87">
        <v>0</v>
      </c>
      <c r="AR360" s="87">
        <v>0</v>
      </c>
      <c r="AS360" s="87">
        <v>0</v>
      </c>
      <c r="AT360" s="87">
        <v>0</v>
      </c>
      <c r="AU360" s="87">
        <v>0</v>
      </c>
      <c r="AV360" s="87">
        <v>0</v>
      </c>
      <c r="AW360" s="87"/>
      <c r="AX360" s="120">
        <f t="shared" si="64"/>
        <v>5882326.0999999996</v>
      </c>
      <c r="AY360" s="120">
        <f t="shared" si="65"/>
        <v>0</v>
      </c>
      <c r="AZ360" s="120">
        <f t="shared" si="66"/>
        <v>5882326.0999999996</v>
      </c>
      <c r="BA360" s="120">
        <f t="shared" si="67"/>
        <v>141673.9</v>
      </c>
      <c r="BB360" s="120">
        <f t="shared" si="68"/>
        <v>0</v>
      </c>
      <c r="BC360" s="120">
        <f t="shared" si="69"/>
        <v>141673.9</v>
      </c>
      <c r="BD360" s="120">
        <f t="shared" si="70"/>
        <v>6024000</v>
      </c>
      <c r="BE360" s="120" t="s">
        <v>183</v>
      </c>
      <c r="BF360" s="121" t="s">
        <v>184</v>
      </c>
      <c r="BG360" s="87">
        <v>0</v>
      </c>
      <c r="BH360" s="87">
        <v>0</v>
      </c>
      <c r="BI360" s="87">
        <v>0</v>
      </c>
      <c r="BJ360" s="121" t="s">
        <v>184</v>
      </c>
      <c r="BK360" s="128">
        <v>0</v>
      </c>
      <c r="BL360" s="170">
        <v>17.27101</v>
      </c>
    </row>
    <row r="361" spans="2:64" s="116" customFormat="1" x14ac:dyDescent="0.5">
      <c r="B361" s="103">
        <v>2013</v>
      </c>
      <c r="C361" s="104">
        <v>8308</v>
      </c>
      <c r="D361" s="103">
        <v>17</v>
      </c>
      <c r="E361" s="103">
        <v>2000</v>
      </c>
      <c r="F361" s="103">
        <v>2800</v>
      </c>
      <c r="G361" s="103"/>
      <c r="H361" s="103"/>
      <c r="I361" s="105" t="s">
        <v>122</v>
      </c>
      <c r="J361" s="106">
        <v>2380000</v>
      </c>
      <c r="K361" s="106">
        <v>0</v>
      </c>
      <c r="L361" s="106">
        <f t="shared" si="62"/>
        <v>2380000</v>
      </c>
      <c r="M361" s="106">
        <v>27668875.600000001</v>
      </c>
      <c r="N361" s="106">
        <v>0</v>
      </c>
      <c r="O361" s="106">
        <f t="shared" si="61"/>
        <v>27668875.600000001</v>
      </c>
      <c r="P361" s="106">
        <f t="shared" si="63"/>
        <v>30048875.600000001</v>
      </c>
      <c r="Q361" s="87"/>
      <c r="R361" s="106">
        <v>2380000</v>
      </c>
      <c r="S361" s="106">
        <v>0</v>
      </c>
      <c r="T361" s="106">
        <v>2380000</v>
      </c>
      <c r="U361" s="106">
        <v>27668875.600000001</v>
      </c>
      <c r="V361" s="106">
        <v>0</v>
      </c>
      <c r="W361" s="106">
        <v>27668875.600000001</v>
      </c>
      <c r="X361" s="106">
        <v>30048875.600000001</v>
      </c>
      <c r="Y361" s="87"/>
      <c r="Z361" s="106">
        <v>0</v>
      </c>
      <c r="AA361" s="106">
        <v>0</v>
      </c>
      <c r="AB361" s="106">
        <v>0</v>
      </c>
      <c r="AC361" s="106">
        <v>0</v>
      </c>
      <c r="AD361" s="106">
        <v>0</v>
      </c>
      <c r="AE361" s="106">
        <v>0</v>
      </c>
      <c r="AF361" s="106">
        <v>0</v>
      </c>
      <c r="AG361" s="87"/>
      <c r="AH361" s="106">
        <v>0</v>
      </c>
      <c r="AI361" s="106">
        <v>0</v>
      </c>
      <c r="AJ361" s="106">
        <v>0</v>
      </c>
      <c r="AK361" s="106">
        <v>0</v>
      </c>
      <c r="AL361" s="106">
        <v>0</v>
      </c>
      <c r="AM361" s="106">
        <v>0</v>
      </c>
      <c r="AN361" s="106">
        <v>0</v>
      </c>
      <c r="AO361" s="87"/>
      <c r="AP361" s="106">
        <v>0</v>
      </c>
      <c r="AQ361" s="106">
        <v>0</v>
      </c>
      <c r="AR361" s="106">
        <v>0</v>
      </c>
      <c r="AS361" s="106">
        <v>0</v>
      </c>
      <c r="AT361" s="106">
        <v>0</v>
      </c>
      <c r="AU361" s="106">
        <v>0</v>
      </c>
      <c r="AV361" s="106">
        <v>0</v>
      </c>
      <c r="AW361" s="87"/>
      <c r="AX361" s="106">
        <f t="shared" si="64"/>
        <v>0</v>
      </c>
      <c r="AY361" s="106">
        <f t="shared" si="65"/>
        <v>0</v>
      </c>
      <c r="AZ361" s="106">
        <f t="shared" si="66"/>
        <v>0</v>
      </c>
      <c r="BA361" s="106">
        <f t="shared" si="67"/>
        <v>0</v>
      </c>
      <c r="BB361" s="106">
        <f t="shared" si="68"/>
        <v>0</v>
      </c>
      <c r="BC361" s="106">
        <f t="shared" si="69"/>
        <v>0</v>
      </c>
      <c r="BD361" s="106">
        <f t="shared" si="70"/>
        <v>0</v>
      </c>
      <c r="BE361" s="106"/>
      <c r="BF361" s="107"/>
      <c r="BG361" s="107"/>
      <c r="BH361" s="107"/>
      <c r="BI361" s="107"/>
      <c r="BJ361" s="107"/>
      <c r="BK361" s="107"/>
      <c r="BL361" s="108"/>
    </row>
    <row r="362" spans="2:64" s="95" customFormat="1" x14ac:dyDescent="0.5">
      <c r="B362" s="110">
        <v>2013</v>
      </c>
      <c r="C362" s="111">
        <v>8308</v>
      </c>
      <c r="D362" s="110">
        <v>17</v>
      </c>
      <c r="E362" s="110">
        <v>2000</v>
      </c>
      <c r="F362" s="110">
        <v>2800</v>
      </c>
      <c r="G362" s="110">
        <v>282</v>
      </c>
      <c r="H362" s="110"/>
      <c r="I362" s="112" t="s">
        <v>123</v>
      </c>
      <c r="J362" s="113">
        <v>2380000</v>
      </c>
      <c r="K362" s="113">
        <v>0</v>
      </c>
      <c r="L362" s="113">
        <f t="shared" si="62"/>
        <v>2380000</v>
      </c>
      <c r="M362" s="113">
        <v>4370000</v>
      </c>
      <c r="N362" s="113">
        <v>0</v>
      </c>
      <c r="O362" s="113">
        <f t="shared" si="61"/>
        <v>4370000</v>
      </c>
      <c r="P362" s="113">
        <f t="shared" si="63"/>
        <v>6750000</v>
      </c>
      <c r="Q362" s="87"/>
      <c r="R362" s="113">
        <v>2380000</v>
      </c>
      <c r="S362" s="113">
        <v>0</v>
      </c>
      <c r="T362" s="113">
        <v>2380000</v>
      </c>
      <c r="U362" s="113">
        <v>4370000</v>
      </c>
      <c r="V362" s="113">
        <v>0</v>
      </c>
      <c r="W362" s="113">
        <v>4370000</v>
      </c>
      <c r="X362" s="113">
        <v>6750000</v>
      </c>
      <c r="Y362" s="87"/>
      <c r="Z362" s="113">
        <v>0</v>
      </c>
      <c r="AA362" s="113">
        <v>0</v>
      </c>
      <c r="AB362" s="113">
        <v>0</v>
      </c>
      <c r="AC362" s="113">
        <v>0</v>
      </c>
      <c r="AD362" s="113">
        <v>0</v>
      </c>
      <c r="AE362" s="113">
        <v>0</v>
      </c>
      <c r="AF362" s="113">
        <v>0</v>
      </c>
      <c r="AG362" s="87"/>
      <c r="AH362" s="113">
        <v>0</v>
      </c>
      <c r="AI362" s="113">
        <v>0</v>
      </c>
      <c r="AJ362" s="113">
        <v>0</v>
      </c>
      <c r="AK362" s="113">
        <v>0</v>
      </c>
      <c r="AL362" s="113">
        <v>0</v>
      </c>
      <c r="AM362" s="113">
        <v>0</v>
      </c>
      <c r="AN362" s="113">
        <v>0</v>
      </c>
      <c r="AO362" s="87"/>
      <c r="AP362" s="113">
        <v>0</v>
      </c>
      <c r="AQ362" s="113">
        <v>0</v>
      </c>
      <c r="AR362" s="113">
        <v>0</v>
      </c>
      <c r="AS362" s="113">
        <v>0</v>
      </c>
      <c r="AT362" s="113">
        <v>0</v>
      </c>
      <c r="AU362" s="113">
        <v>0</v>
      </c>
      <c r="AV362" s="113">
        <v>0</v>
      </c>
      <c r="AW362" s="87"/>
      <c r="AX362" s="113">
        <f t="shared" si="64"/>
        <v>0</v>
      </c>
      <c r="AY362" s="113">
        <f t="shared" si="65"/>
        <v>0</v>
      </c>
      <c r="AZ362" s="113">
        <f t="shared" si="66"/>
        <v>0</v>
      </c>
      <c r="BA362" s="113">
        <f t="shared" si="67"/>
        <v>0</v>
      </c>
      <c r="BB362" s="113">
        <f t="shared" si="68"/>
        <v>0</v>
      </c>
      <c r="BC362" s="113">
        <f t="shared" si="69"/>
        <v>0</v>
      </c>
      <c r="BD362" s="113">
        <f t="shared" si="70"/>
        <v>0</v>
      </c>
      <c r="BE362" s="113"/>
      <c r="BF362" s="114"/>
      <c r="BG362" s="114"/>
      <c r="BH362" s="114"/>
      <c r="BI362" s="114"/>
      <c r="BJ362" s="114"/>
      <c r="BK362" s="114"/>
      <c r="BL362" s="115"/>
    </row>
    <row r="363" spans="2:64" s="109" customFormat="1" x14ac:dyDescent="0.5">
      <c r="B363" s="117">
        <v>2013</v>
      </c>
      <c r="C363" s="118">
        <v>8308</v>
      </c>
      <c r="D363" s="117">
        <v>17</v>
      </c>
      <c r="E363" s="117">
        <v>2000</v>
      </c>
      <c r="F363" s="117">
        <v>2800</v>
      </c>
      <c r="G363" s="117">
        <v>282</v>
      </c>
      <c r="H363" s="117">
        <v>28201</v>
      </c>
      <c r="I363" s="119" t="s">
        <v>123</v>
      </c>
      <c r="J363" s="87">
        <v>2380000</v>
      </c>
      <c r="K363" s="87">
        <v>0</v>
      </c>
      <c r="L363" s="87">
        <f t="shared" si="62"/>
        <v>2380000</v>
      </c>
      <c r="M363" s="87">
        <v>4370000</v>
      </c>
      <c r="N363" s="87">
        <v>0</v>
      </c>
      <c r="O363" s="87">
        <f t="shared" si="61"/>
        <v>4370000</v>
      </c>
      <c r="P363" s="87">
        <f t="shared" si="63"/>
        <v>6750000</v>
      </c>
      <c r="Q363" s="87"/>
      <c r="R363" s="87">
        <v>2380000</v>
      </c>
      <c r="S363" s="87">
        <v>0</v>
      </c>
      <c r="T363" s="87">
        <v>2380000</v>
      </c>
      <c r="U363" s="87">
        <v>4370000</v>
      </c>
      <c r="V363" s="87">
        <v>0</v>
      </c>
      <c r="W363" s="87">
        <v>4370000</v>
      </c>
      <c r="X363" s="87">
        <v>6750000</v>
      </c>
      <c r="Y363" s="87"/>
      <c r="Z363" s="87">
        <v>0</v>
      </c>
      <c r="AA363" s="87">
        <v>0</v>
      </c>
      <c r="AB363" s="87">
        <v>0</v>
      </c>
      <c r="AC363" s="87">
        <v>0</v>
      </c>
      <c r="AD363" s="87">
        <v>0</v>
      </c>
      <c r="AE363" s="87">
        <v>0</v>
      </c>
      <c r="AF363" s="87">
        <v>0</v>
      </c>
      <c r="AG363" s="87"/>
      <c r="AH363" s="87">
        <v>0</v>
      </c>
      <c r="AI363" s="87">
        <v>0</v>
      </c>
      <c r="AJ363" s="87">
        <v>0</v>
      </c>
      <c r="AK363" s="87">
        <v>0</v>
      </c>
      <c r="AL363" s="87">
        <v>0</v>
      </c>
      <c r="AM363" s="87">
        <v>0</v>
      </c>
      <c r="AN363" s="87">
        <v>0</v>
      </c>
      <c r="AO363" s="87"/>
      <c r="AP363" s="87">
        <v>0</v>
      </c>
      <c r="AQ363" s="87">
        <v>0</v>
      </c>
      <c r="AR363" s="87">
        <v>0</v>
      </c>
      <c r="AS363" s="87">
        <v>0</v>
      </c>
      <c r="AT363" s="87">
        <v>0</v>
      </c>
      <c r="AU363" s="87">
        <v>0</v>
      </c>
      <c r="AV363" s="87">
        <v>0</v>
      </c>
      <c r="AW363" s="87"/>
      <c r="AX363" s="120">
        <f t="shared" si="64"/>
        <v>0</v>
      </c>
      <c r="AY363" s="120">
        <f t="shared" si="65"/>
        <v>0</v>
      </c>
      <c r="AZ363" s="120">
        <f t="shared" si="66"/>
        <v>0</v>
      </c>
      <c r="BA363" s="120">
        <f t="shared" si="67"/>
        <v>0</v>
      </c>
      <c r="BB363" s="120">
        <f t="shared" si="68"/>
        <v>0</v>
      </c>
      <c r="BC363" s="120">
        <f t="shared" si="69"/>
        <v>0</v>
      </c>
      <c r="BD363" s="120">
        <f t="shared" si="70"/>
        <v>0</v>
      </c>
      <c r="BE363" s="120" t="s">
        <v>72</v>
      </c>
      <c r="BF363" s="87">
        <v>1050</v>
      </c>
      <c r="BG363" s="87">
        <v>0</v>
      </c>
      <c r="BH363" s="87">
        <v>1050</v>
      </c>
      <c r="BI363" s="87">
        <v>0</v>
      </c>
      <c r="BJ363" s="128">
        <v>0</v>
      </c>
      <c r="BK363" s="128">
        <v>0</v>
      </c>
      <c r="BL363" s="127">
        <v>17.28201</v>
      </c>
    </row>
    <row r="364" spans="2:64" s="116" customFormat="1" x14ac:dyDescent="0.5">
      <c r="B364" s="110">
        <v>2013</v>
      </c>
      <c r="C364" s="111">
        <v>8308</v>
      </c>
      <c r="D364" s="110">
        <v>17</v>
      </c>
      <c r="E364" s="110">
        <v>2000</v>
      </c>
      <c r="F364" s="110">
        <v>2800</v>
      </c>
      <c r="G364" s="110">
        <v>283</v>
      </c>
      <c r="H364" s="110"/>
      <c r="I364" s="112" t="s">
        <v>124</v>
      </c>
      <c r="J364" s="113">
        <v>0</v>
      </c>
      <c r="K364" s="113">
        <v>0</v>
      </c>
      <c r="L364" s="113">
        <f t="shared" si="62"/>
        <v>0</v>
      </c>
      <c r="M364" s="113">
        <v>23298875.600000001</v>
      </c>
      <c r="N364" s="113">
        <v>0</v>
      </c>
      <c r="O364" s="113">
        <f t="shared" si="61"/>
        <v>23298875.600000001</v>
      </c>
      <c r="P364" s="113">
        <f t="shared" si="63"/>
        <v>23298875.600000001</v>
      </c>
      <c r="Q364" s="87"/>
      <c r="R364" s="113">
        <v>0</v>
      </c>
      <c r="S364" s="113">
        <v>0</v>
      </c>
      <c r="T364" s="113">
        <v>0</v>
      </c>
      <c r="U364" s="113">
        <v>23298875.600000001</v>
      </c>
      <c r="V364" s="113">
        <v>0</v>
      </c>
      <c r="W364" s="113">
        <v>23298875.600000001</v>
      </c>
      <c r="X364" s="113">
        <v>23298875.600000001</v>
      </c>
      <c r="Y364" s="87"/>
      <c r="Z364" s="113">
        <v>0</v>
      </c>
      <c r="AA364" s="113">
        <v>0</v>
      </c>
      <c r="AB364" s="113">
        <v>0</v>
      </c>
      <c r="AC364" s="113">
        <v>0</v>
      </c>
      <c r="AD364" s="113">
        <v>0</v>
      </c>
      <c r="AE364" s="113">
        <v>0</v>
      </c>
      <c r="AF364" s="113">
        <v>0</v>
      </c>
      <c r="AG364" s="87"/>
      <c r="AH364" s="113">
        <v>0</v>
      </c>
      <c r="AI364" s="113">
        <v>0</v>
      </c>
      <c r="AJ364" s="113">
        <v>0</v>
      </c>
      <c r="AK364" s="113">
        <v>0</v>
      </c>
      <c r="AL364" s="113">
        <v>0</v>
      </c>
      <c r="AM364" s="113">
        <v>0</v>
      </c>
      <c r="AN364" s="113">
        <v>0</v>
      </c>
      <c r="AO364" s="87"/>
      <c r="AP364" s="113">
        <v>0</v>
      </c>
      <c r="AQ364" s="113">
        <v>0</v>
      </c>
      <c r="AR364" s="113">
        <v>0</v>
      </c>
      <c r="AS364" s="113">
        <v>0</v>
      </c>
      <c r="AT364" s="113">
        <v>0</v>
      </c>
      <c r="AU364" s="113">
        <v>0</v>
      </c>
      <c r="AV364" s="113">
        <v>0</v>
      </c>
      <c r="AW364" s="87"/>
      <c r="AX364" s="113">
        <f t="shared" si="64"/>
        <v>0</v>
      </c>
      <c r="AY364" s="113">
        <f t="shared" si="65"/>
        <v>0</v>
      </c>
      <c r="AZ364" s="113">
        <f t="shared" si="66"/>
        <v>0</v>
      </c>
      <c r="BA364" s="113">
        <f t="shared" si="67"/>
        <v>0</v>
      </c>
      <c r="BB364" s="113">
        <f t="shared" si="68"/>
        <v>0</v>
      </c>
      <c r="BC364" s="113">
        <f t="shared" si="69"/>
        <v>0</v>
      </c>
      <c r="BD364" s="113">
        <f t="shared" si="70"/>
        <v>0</v>
      </c>
      <c r="BE364" s="113"/>
      <c r="BF364" s="114"/>
      <c r="BG364" s="114"/>
      <c r="BH364" s="114"/>
      <c r="BI364" s="114"/>
      <c r="BJ364" s="114"/>
      <c r="BK364" s="114"/>
      <c r="BL364" s="115"/>
    </row>
    <row r="365" spans="2:64" s="95" customFormat="1" x14ac:dyDescent="0.5">
      <c r="B365" s="117">
        <v>2013</v>
      </c>
      <c r="C365" s="118">
        <v>8308</v>
      </c>
      <c r="D365" s="117">
        <v>17</v>
      </c>
      <c r="E365" s="117">
        <v>2000</v>
      </c>
      <c r="F365" s="117">
        <v>2800</v>
      </c>
      <c r="G365" s="117">
        <v>283</v>
      </c>
      <c r="H365" s="117">
        <v>28301</v>
      </c>
      <c r="I365" s="119" t="s">
        <v>124</v>
      </c>
      <c r="J365" s="87">
        <v>0</v>
      </c>
      <c r="K365" s="87">
        <v>0</v>
      </c>
      <c r="L365" s="87">
        <f t="shared" si="62"/>
        <v>0</v>
      </c>
      <c r="M365" s="87">
        <v>23298875.600000001</v>
      </c>
      <c r="N365" s="87">
        <v>0</v>
      </c>
      <c r="O365" s="87">
        <f t="shared" si="61"/>
        <v>23298875.600000001</v>
      </c>
      <c r="P365" s="87">
        <f t="shared" si="63"/>
        <v>23298875.600000001</v>
      </c>
      <c r="Q365" s="87"/>
      <c r="R365" s="87">
        <v>0</v>
      </c>
      <c r="S365" s="87">
        <v>0</v>
      </c>
      <c r="T365" s="87">
        <v>0</v>
      </c>
      <c r="U365" s="87">
        <v>23298875.600000001</v>
      </c>
      <c r="V365" s="87">
        <v>0</v>
      </c>
      <c r="W365" s="87">
        <v>23298875.600000001</v>
      </c>
      <c r="X365" s="87">
        <v>23298875.600000001</v>
      </c>
      <c r="Y365" s="87"/>
      <c r="Z365" s="87">
        <v>0</v>
      </c>
      <c r="AA365" s="87">
        <v>0</v>
      </c>
      <c r="AB365" s="87">
        <v>0</v>
      </c>
      <c r="AC365" s="87">
        <v>0</v>
      </c>
      <c r="AD365" s="87">
        <v>0</v>
      </c>
      <c r="AE365" s="87">
        <v>0</v>
      </c>
      <c r="AF365" s="87">
        <v>0</v>
      </c>
      <c r="AG365" s="87"/>
      <c r="AH365" s="87">
        <v>0</v>
      </c>
      <c r="AI365" s="87">
        <v>0</v>
      </c>
      <c r="AJ365" s="87">
        <v>0</v>
      </c>
      <c r="AK365" s="87">
        <v>0</v>
      </c>
      <c r="AL365" s="87">
        <v>0</v>
      </c>
      <c r="AM365" s="87">
        <v>0</v>
      </c>
      <c r="AN365" s="87">
        <v>0</v>
      </c>
      <c r="AO365" s="87"/>
      <c r="AP365" s="87">
        <v>0</v>
      </c>
      <c r="AQ365" s="87">
        <v>0</v>
      </c>
      <c r="AR365" s="87">
        <v>0</v>
      </c>
      <c r="AS365" s="87">
        <v>0</v>
      </c>
      <c r="AT365" s="87">
        <v>0</v>
      </c>
      <c r="AU365" s="87">
        <v>0</v>
      </c>
      <c r="AV365" s="87">
        <v>0</v>
      </c>
      <c r="AW365" s="87"/>
      <c r="AX365" s="120">
        <f t="shared" si="64"/>
        <v>0</v>
      </c>
      <c r="AY365" s="120">
        <f t="shared" si="65"/>
        <v>0</v>
      </c>
      <c r="AZ365" s="120">
        <f t="shared" si="66"/>
        <v>0</v>
      </c>
      <c r="BA365" s="120">
        <f t="shared" si="67"/>
        <v>0</v>
      </c>
      <c r="BB365" s="120">
        <f t="shared" si="68"/>
        <v>0</v>
      </c>
      <c r="BC365" s="120">
        <f t="shared" si="69"/>
        <v>0</v>
      </c>
      <c r="BD365" s="120">
        <f t="shared" si="70"/>
        <v>0</v>
      </c>
      <c r="BE365" s="120" t="s">
        <v>72</v>
      </c>
      <c r="BF365" s="87">
        <v>1000</v>
      </c>
      <c r="BG365" s="87">
        <v>0</v>
      </c>
      <c r="BH365" s="87">
        <v>1000</v>
      </c>
      <c r="BI365" s="87">
        <v>0</v>
      </c>
      <c r="BJ365" s="128">
        <v>0</v>
      </c>
      <c r="BK365" s="128">
        <v>0</v>
      </c>
      <c r="BL365" s="127">
        <v>17.283010000000001</v>
      </c>
    </row>
    <row r="366" spans="2:64" s="109" customFormat="1" x14ac:dyDescent="0.5">
      <c r="B366" s="103">
        <v>2013</v>
      </c>
      <c r="C366" s="104">
        <v>8308</v>
      </c>
      <c r="D366" s="103">
        <v>17</v>
      </c>
      <c r="E366" s="103">
        <v>2000</v>
      </c>
      <c r="F366" s="103">
        <v>2900</v>
      </c>
      <c r="G366" s="103"/>
      <c r="H366" s="103"/>
      <c r="I366" s="105" t="s">
        <v>135</v>
      </c>
      <c r="J366" s="106">
        <v>79999.98</v>
      </c>
      <c r="K366" s="106">
        <v>0</v>
      </c>
      <c r="L366" s="106">
        <f t="shared" si="62"/>
        <v>79999.98</v>
      </c>
      <c r="M366" s="106">
        <v>0</v>
      </c>
      <c r="N366" s="106">
        <v>0</v>
      </c>
      <c r="O366" s="106">
        <f t="shared" si="61"/>
        <v>0</v>
      </c>
      <c r="P366" s="106">
        <f t="shared" si="63"/>
        <v>79999.98</v>
      </c>
      <c r="Q366" s="87"/>
      <c r="R366" s="106">
        <v>79999.98</v>
      </c>
      <c r="S366" s="106">
        <v>0</v>
      </c>
      <c r="T366" s="106">
        <v>79999.98</v>
      </c>
      <c r="U366" s="106">
        <v>0</v>
      </c>
      <c r="V366" s="106">
        <v>0</v>
      </c>
      <c r="W366" s="106">
        <v>0</v>
      </c>
      <c r="X366" s="106">
        <v>79999.98</v>
      </c>
      <c r="Y366" s="87"/>
      <c r="Z366" s="106">
        <v>0</v>
      </c>
      <c r="AA366" s="106">
        <v>0</v>
      </c>
      <c r="AB366" s="106">
        <v>0</v>
      </c>
      <c r="AC366" s="106">
        <v>0</v>
      </c>
      <c r="AD366" s="106">
        <v>0</v>
      </c>
      <c r="AE366" s="106">
        <v>0</v>
      </c>
      <c r="AF366" s="106">
        <v>0</v>
      </c>
      <c r="AG366" s="87"/>
      <c r="AH366" s="106">
        <v>0</v>
      </c>
      <c r="AI366" s="106">
        <v>0</v>
      </c>
      <c r="AJ366" s="106">
        <v>0</v>
      </c>
      <c r="AK366" s="106">
        <v>0</v>
      </c>
      <c r="AL366" s="106">
        <v>0</v>
      </c>
      <c r="AM366" s="106">
        <v>0</v>
      </c>
      <c r="AN366" s="106">
        <v>0</v>
      </c>
      <c r="AO366" s="87"/>
      <c r="AP366" s="106">
        <v>0</v>
      </c>
      <c r="AQ366" s="106">
        <v>0</v>
      </c>
      <c r="AR366" s="106">
        <v>0</v>
      </c>
      <c r="AS366" s="106">
        <v>0</v>
      </c>
      <c r="AT366" s="106">
        <v>0</v>
      </c>
      <c r="AU366" s="106">
        <v>0</v>
      </c>
      <c r="AV366" s="106">
        <v>0</v>
      </c>
      <c r="AW366" s="87"/>
      <c r="AX366" s="106">
        <f t="shared" si="64"/>
        <v>0</v>
      </c>
      <c r="AY366" s="106">
        <f t="shared" si="65"/>
        <v>0</v>
      </c>
      <c r="AZ366" s="106">
        <f t="shared" si="66"/>
        <v>0</v>
      </c>
      <c r="BA366" s="106">
        <f t="shared" si="67"/>
        <v>0</v>
      </c>
      <c r="BB366" s="106">
        <f t="shared" si="68"/>
        <v>0</v>
      </c>
      <c r="BC366" s="106">
        <f t="shared" si="69"/>
        <v>0</v>
      </c>
      <c r="BD366" s="106">
        <f t="shared" si="70"/>
        <v>0</v>
      </c>
      <c r="BE366" s="106"/>
      <c r="BF366" s="107"/>
      <c r="BG366" s="107"/>
      <c r="BH366" s="107"/>
      <c r="BI366" s="107"/>
      <c r="BJ366" s="107"/>
      <c r="BK366" s="107"/>
      <c r="BL366" s="108"/>
    </row>
    <row r="367" spans="2:64" s="116" customFormat="1" x14ac:dyDescent="0.5">
      <c r="B367" s="110">
        <v>2013</v>
      </c>
      <c r="C367" s="111">
        <v>8308</v>
      </c>
      <c r="D367" s="110">
        <v>17</v>
      </c>
      <c r="E367" s="110">
        <v>2000</v>
      </c>
      <c r="F367" s="110">
        <v>2900</v>
      </c>
      <c r="G367" s="110">
        <v>291</v>
      </c>
      <c r="H367" s="110"/>
      <c r="I367" s="112" t="s">
        <v>185</v>
      </c>
      <c r="J367" s="113">
        <v>79999.98</v>
      </c>
      <c r="K367" s="113">
        <v>0</v>
      </c>
      <c r="L367" s="113">
        <f t="shared" si="62"/>
        <v>79999.98</v>
      </c>
      <c r="M367" s="113">
        <v>0</v>
      </c>
      <c r="N367" s="113">
        <v>0</v>
      </c>
      <c r="O367" s="113">
        <f t="shared" si="61"/>
        <v>0</v>
      </c>
      <c r="P367" s="113">
        <f t="shared" si="63"/>
        <v>79999.98</v>
      </c>
      <c r="Q367" s="87"/>
      <c r="R367" s="113">
        <v>79999.98</v>
      </c>
      <c r="S367" s="113">
        <v>0</v>
      </c>
      <c r="T367" s="113">
        <v>79999.98</v>
      </c>
      <c r="U367" s="113">
        <v>0</v>
      </c>
      <c r="V367" s="113">
        <v>0</v>
      </c>
      <c r="W367" s="113">
        <v>0</v>
      </c>
      <c r="X367" s="113">
        <v>79999.98</v>
      </c>
      <c r="Y367" s="87"/>
      <c r="Z367" s="113">
        <v>0</v>
      </c>
      <c r="AA367" s="113">
        <v>0</v>
      </c>
      <c r="AB367" s="113">
        <v>0</v>
      </c>
      <c r="AC367" s="113">
        <v>0</v>
      </c>
      <c r="AD367" s="113">
        <v>0</v>
      </c>
      <c r="AE367" s="113">
        <v>0</v>
      </c>
      <c r="AF367" s="113">
        <v>0</v>
      </c>
      <c r="AG367" s="87"/>
      <c r="AH367" s="113">
        <v>0</v>
      </c>
      <c r="AI367" s="113">
        <v>0</v>
      </c>
      <c r="AJ367" s="113">
        <v>0</v>
      </c>
      <c r="AK367" s="113">
        <v>0</v>
      </c>
      <c r="AL367" s="113">
        <v>0</v>
      </c>
      <c r="AM367" s="113">
        <v>0</v>
      </c>
      <c r="AN367" s="113">
        <v>0</v>
      </c>
      <c r="AO367" s="87"/>
      <c r="AP367" s="113">
        <v>0</v>
      </c>
      <c r="AQ367" s="113">
        <v>0</v>
      </c>
      <c r="AR367" s="113">
        <v>0</v>
      </c>
      <c r="AS367" s="113">
        <v>0</v>
      </c>
      <c r="AT367" s="113">
        <v>0</v>
      </c>
      <c r="AU367" s="113">
        <v>0</v>
      </c>
      <c r="AV367" s="113">
        <v>0</v>
      </c>
      <c r="AW367" s="87"/>
      <c r="AX367" s="113">
        <f t="shared" si="64"/>
        <v>0</v>
      </c>
      <c r="AY367" s="113">
        <f t="shared" si="65"/>
        <v>0</v>
      </c>
      <c r="AZ367" s="113">
        <f t="shared" si="66"/>
        <v>0</v>
      </c>
      <c r="BA367" s="113">
        <f t="shared" si="67"/>
        <v>0</v>
      </c>
      <c r="BB367" s="113">
        <f t="shared" si="68"/>
        <v>0</v>
      </c>
      <c r="BC367" s="113">
        <f t="shared" si="69"/>
        <v>0</v>
      </c>
      <c r="BD367" s="113">
        <f t="shared" si="70"/>
        <v>0</v>
      </c>
      <c r="BE367" s="113"/>
      <c r="BF367" s="114"/>
      <c r="BG367" s="114"/>
      <c r="BH367" s="114"/>
      <c r="BI367" s="114"/>
      <c r="BJ367" s="114"/>
      <c r="BK367" s="114"/>
      <c r="BL367" s="115"/>
    </row>
    <row r="368" spans="2:64" s="95" customFormat="1" x14ac:dyDescent="0.5">
      <c r="B368" s="117">
        <v>2013</v>
      </c>
      <c r="C368" s="118">
        <v>8308</v>
      </c>
      <c r="D368" s="117">
        <v>17</v>
      </c>
      <c r="E368" s="117">
        <v>2000</v>
      </c>
      <c r="F368" s="117">
        <v>2900</v>
      </c>
      <c r="G368" s="117">
        <v>291</v>
      </c>
      <c r="H368" s="117">
        <v>29101</v>
      </c>
      <c r="I368" s="119" t="s">
        <v>185</v>
      </c>
      <c r="J368" s="87">
        <f>145600-65600.02</f>
        <v>79999.98</v>
      </c>
      <c r="K368" s="87">
        <v>0</v>
      </c>
      <c r="L368" s="87">
        <f t="shared" si="62"/>
        <v>79999.98</v>
      </c>
      <c r="M368" s="87">
        <v>0</v>
      </c>
      <c r="N368" s="87">
        <v>0</v>
      </c>
      <c r="O368" s="87">
        <f t="shared" si="61"/>
        <v>0</v>
      </c>
      <c r="P368" s="87">
        <f t="shared" si="63"/>
        <v>79999.98</v>
      </c>
      <c r="Q368" s="87"/>
      <c r="R368" s="87">
        <v>79999.98</v>
      </c>
      <c r="S368" s="87">
        <v>0</v>
      </c>
      <c r="T368" s="87">
        <v>79999.98</v>
      </c>
      <c r="U368" s="87">
        <v>0</v>
      </c>
      <c r="V368" s="87">
        <v>0</v>
      </c>
      <c r="W368" s="87">
        <v>0</v>
      </c>
      <c r="X368" s="87">
        <v>79999.98</v>
      </c>
      <c r="Y368" s="87"/>
      <c r="Z368" s="87">
        <v>0</v>
      </c>
      <c r="AA368" s="87">
        <v>0</v>
      </c>
      <c r="AB368" s="87">
        <v>0</v>
      </c>
      <c r="AC368" s="87">
        <v>0</v>
      </c>
      <c r="AD368" s="87">
        <v>0</v>
      </c>
      <c r="AE368" s="87">
        <v>0</v>
      </c>
      <c r="AF368" s="87">
        <v>0</v>
      </c>
      <c r="AG368" s="87"/>
      <c r="AH368" s="87">
        <v>0</v>
      </c>
      <c r="AI368" s="87">
        <v>0</v>
      </c>
      <c r="AJ368" s="87">
        <v>0</v>
      </c>
      <c r="AK368" s="87">
        <v>0</v>
      </c>
      <c r="AL368" s="87">
        <v>0</v>
      </c>
      <c r="AM368" s="87">
        <v>0</v>
      </c>
      <c r="AN368" s="87">
        <v>0</v>
      </c>
      <c r="AO368" s="87"/>
      <c r="AP368" s="87">
        <v>0</v>
      </c>
      <c r="AQ368" s="87">
        <v>0</v>
      </c>
      <c r="AR368" s="87">
        <v>0</v>
      </c>
      <c r="AS368" s="87">
        <v>0</v>
      </c>
      <c r="AT368" s="87">
        <v>0</v>
      </c>
      <c r="AU368" s="87">
        <v>0</v>
      </c>
      <c r="AV368" s="87">
        <v>0</v>
      </c>
      <c r="AW368" s="87"/>
      <c r="AX368" s="120">
        <f t="shared" si="64"/>
        <v>0</v>
      </c>
      <c r="AY368" s="120">
        <f t="shared" si="65"/>
        <v>0</v>
      </c>
      <c r="AZ368" s="120">
        <f t="shared" si="66"/>
        <v>0</v>
      </c>
      <c r="BA368" s="120">
        <f t="shared" si="67"/>
        <v>0</v>
      </c>
      <c r="BB368" s="120">
        <f t="shared" si="68"/>
        <v>0</v>
      </c>
      <c r="BC368" s="120">
        <f t="shared" si="69"/>
        <v>0</v>
      </c>
      <c r="BD368" s="120">
        <f t="shared" si="70"/>
        <v>0</v>
      </c>
      <c r="BE368" s="120" t="s">
        <v>72</v>
      </c>
      <c r="BF368" s="87">
        <v>50</v>
      </c>
      <c r="BG368" s="87">
        <v>0</v>
      </c>
      <c r="BH368" s="87">
        <v>50</v>
      </c>
      <c r="BI368" s="87">
        <v>0</v>
      </c>
      <c r="BJ368" s="128">
        <v>0</v>
      </c>
      <c r="BK368" s="128">
        <v>0</v>
      </c>
      <c r="BL368" s="127">
        <v>17.29101</v>
      </c>
    </row>
    <row r="369" spans="1:64" s="116" customFormat="1" x14ac:dyDescent="0.5">
      <c r="B369" s="96">
        <v>2013</v>
      </c>
      <c r="C369" s="97">
        <v>8308</v>
      </c>
      <c r="D369" s="96">
        <v>17</v>
      </c>
      <c r="E369" s="96">
        <v>3000</v>
      </c>
      <c r="F369" s="96"/>
      <c r="G369" s="96"/>
      <c r="H369" s="96"/>
      <c r="I369" s="98" t="s">
        <v>59</v>
      </c>
      <c r="J369" s="99">
        <v>0</v>
      </c>
      <c r="K369" s="99">
        <v>0</v>
      </c>
      <c r="L369" s="99">
        <f t="shared" si="62"/>
        <v>0</v>
      </c>
      <c r="M369" s="99">
        <v>2660661.7999999998</v>
      </c>
      <c r="N369" s="99">
        <v>0</v>
      </c>
      <c r="O369" s="99">
        <f t="shared" si="61"/>
        <v>2660661.7999999998</v>
      </c>
      <c r="P369" s="99">
        <f t="shared" si="63"/>
        <v>2660661.7999999998</v>
      </c>
      <c r="Q369" s="87"/>
      <c r="R369" s="99">
        <v>0</v>
      </c>
      <c r="S369" s="99">
        <v>0</v>
      </c>
      <c r="T369" s="99">
        <v>0</v>
      </c>
      <c r="U369" s="99">
        <v>2437921.7799999998</v>
      </c>
      <c r="V369" s="99">
        <v>0</v>
      </c>
      <c r="W369" s="99">
        <v>2437921.7799999998</v>
      </c>
      <c r="X369" s="99">
        <v>2437921.7799999998</v>
      </c>
      <c r="Y369" s="87"/>
      <c r="Z369" s="99">
        <v>0</v>
      </c>
      <c r="AA369" s="99">
        <v>0</v>
      </c>
      <c r="AB369" s="99">
        <v>0</v>
      </c>
      <c r="AC369" s="99">
        <v>32740</v>
      </c>
      <c r="AD369" s="99">
        <v>0</v>
      </c>
      <c r="AE369" s="99">
        <v>32740</v>
      </c>
      <c r="AF369" s="99">
        <v>32740</v>
      </c>
      <c r="AG369" s="87"/>
      <c r="AH369" s="99">
        <v>0</v>
      </c>
      <c r="AI369" s="99">
        <v>0</v>
      </c>
      <c r="AJ369" s="99">
        <v>0</v>
      </c>
      <c r="AK369" s="99">
        <v>0</v>
      </c>
      <c r="AL369" s="99">
        <v>0</v>
      </c>
      <c r="AM369" s="99">
        <v>0</v>
      </c>
      <c r="AN369" s="99">
        <v>0</v>
      </c>
      <c r="AO369" s="87"/>
      <c r="AP369" s="99">
        <v>0</v>
      </c>
      <c r="AQ369" s="99">
        <v>0</v>
      </c>
      <c r="AR369" s="99">
        <v>0</v>
      </c>
      <c r="AS369" s="99">
        <v>190000.01</v>
      </c>
      <c r="AT369" s="99">
        <v>0</v>
      </c>
      <c r="AU369" s="99">
        <v>190000.01</v>
      </c>
      <c r="AV369" s="99">
        <v>190000.01</v>
      </c>
      <c r="AW369" s="87"/>
      <c r="AX369" s="99">
        <f t="shared" si="64"/>
        <v>0</v>
      </c>
      <c r="AY369" s="99">
        <f t="shared" si="65"/>
        <v>0</v>
      </c>
      <c r="AZ369" s="99">
        <f t="shared" si="66"/>
        <v>0</v>
      </c>
      <c r="BA369" s="99">
        <f t="shared" si="67"/>
        <v>1.0000000009313226E-2</v>
      </c>
      <c r="BB369" s="99">
        <f t="shared" si="68"/>
        <v>0</v>
      </c>
      <c r="BC369" s="99">
        <f t="shared" si="69"/>
        <v>1.0000000009313226E-2</v>
      </c>
      <c r="BD369" s="99">
        <f t="shared" si="70"/>
        <v>1.0000000009313226E-2</v>
      </c>
      <c r="BE369" s="99"/>
      <c r="BF369" s="100"/>
      <c r="BG369" s="100"/>
      <c r="BH369" s="100"/>
      <c r="BI369" s="100"/>
      <c r="BJ369" s="100"/>
      <c r="BK369" s="100"/>
      <c r="BL369" s="101"/>
    </row>
    <row r="370" spans="1:64" s="95" customFormat="1" x14ac:dyDescent="0.5">
      <c r="B370" s="103">
        <v>2013</v>
      </c>
      <c r="C370" s="104">
        <v>8308</v>
      </c>
      <c r="D370" s="103">
        <v>17</v>
      </c>
      <c r="E370" s="103">
        <v>3000</v>
      </c>
      <c r="F370" s="103">
        <v>3500</v>
      </c>
      <c r="G370" s="103"/>
      <c r="H370" s="103"/>
      <c r="I370" s="105" t="s">
        <v>80</v>
      </c>
      <c r="J370" s="106">
        <v>0</v>
      </c>
      <c r="K370" s="106">
        <v>0</v>
      </c>
      <c r="L370" s="106">
        <f t="shared" si="62"/>
        <v>0</v>
      </c>
      <c r="M370" s="106">
        <v>2380000</v>
      </c>
      <c r="N370" s="106">
        <v>0</v>
      </c>
      <c r="O370" s="106">
        <f t="shared" si="61"/>
        <v>2380000</v>
      </c>
      <c r="P370" s="106">
        <f t="shared" si="63"/>
        <v>2380000</v>
      </c>
      <c r="Q370" s="87"/>
      <c r="R370" s="106">
        <v>0</v>
      </c>
      <c r="S370" s="106">
        <v>0</v>
      </c>
      <c r="T370" s="106">
        <v>0</v>
      </c>
      <c r="U370" s="106">
        <v>2189999.98</v>
      </c>
      <c r="V370" s="106">
        <v>0</v>
      </c>
      <c r="W370" s="106">
        <v>2189999.98</v>
      </c>
      <c r="X370" s="106">
        <v>2189999.98</v>
      </c>
      <c r="Y370" s="87"/>
      <c r="Z370" s="106">
        <v>0</v>
      </c>
      <c r="AA370" s="106">
        <v>0</v>
      </c>
      <c r="AB370" s="106">
        <v>0</v>
      </c>
      <c r="AC370" s="106">
        <v>0</v>
      </c>
      <c r="AD370" s="106">
        <v>0</v>
      </c>
      <c r="AE370" s="106">
        <v>0</v>
      </c>
      <c r="AF370" s="106">
        <v>0</v>
      </c>
      <c r="AG370" s="87"/>
      <c r="AH370" s="106">
        <v>0</v>
      </c>
      <c r="AI370" s="106">
        <v>0</v>
      </c>
      <c r="AJ370" s="106">
        <v>0</v>
      </c>
      <c r="AK370" s="106">
        <v>0</v>
      </c>
      <c r="AL370" s="106">
        <v>0</v>
      </c>
      <c r="AM370" s="106">
        <v>0</v>
      </c>
      <c r="AN370" s="106">
        <v>0</v>
      </c>
      <c r="AO370" s="87"/>
      <c r="AP370" s="106">
        <v>0</v>
      </c>
      <c r="AQ370" s="106">
        <v>0</v>
      </c>
      <c r="AR370" s="106">
        <v>0</v>
      </c>
      <c r="AS370" s="106">
        <v>190000.01</v>
      </c>
      <c r="AT370" s="106">
        <v>0</v>
      </c>
      <c r="AU370" s="106">
        <v>190000.01</v>
      </c>
      <c r="AV370" s="106">
        <v>190000.01</v>
      </c>
      <c r="AW370" s="87"/>
      <c r="AX370" s="106">
        <f t="shared" si="64"/>
        <v>0</v>
      </c>
      <c r="AY370" s="106">
        <f t="shared" si="65"/>
        <v>0</v>
      </c>
      <c r="AZ370" s="106">
        <f t="shared" si="66"/>
        <v>0</v>
      </c>
      <c r="BA370" s="106">
        <f t="shared" si="67"/>
        <v>1.0000000009313226E-2</v>
      </c>
      <c r="BB370" s="106">
        <f t="shared" si="68"/>
        <v>0</v>
      </c>
      <c r="BC370" s="106">
        <f t="shared" si="69"/>
        <v>1.0000000009313226E-2</v>
      </c>
      <c r="BD370" s="106">
        <f t="shared" si="70"/>
        <v>1.0000000009313226E-2</v>
      </c>
      <c r="BE370" s="106"/>
      <c r="BF370" s="107"/>
      <c r="BG370" s="107"/>
      <c r="BH370" s="107"/>
      <c r="BI370" s="107"/>
      <c r="BJ370" s="107"/>
      <c r="BK370" s="107"/>
      <c r="BL370" s="108"/>
    </row>
    <row r="371" spans="1:64" s="116" customFormat="1" x14ac:dyDescent="0.5">
      <c r="B371" s="110">
        <v>2013</v>
      </c>
      <c r="C371" s="111">
        <v>8308</v>
      </c>
      <c r="D371" s="110">
        <v>17</v>
      </c>
      <c r="E371" s="110">
        <v>3000</v>
      </c>
      <c r="F371" s="110">
        <v>3500</v>
      </c>
      <c r="G371" s="110">
        <v>353</v>
      </c>
      <c r="H371" s="110"/>
      <c r="I371" s="112" t="s">
        <v>186</v>
      </c>
      <c r="J371" s="113">
        <v>0</v>
      </c>
      <c r="K371" s="113">
        <v>0</v>
      </c>
      <c r="L371" s="113">
        <f t="shared" si="62"/>
        <v>0</v>
      </c>
      <c r="M371" s="113">
        <v>2380000</v>
      </c>
      <c r="N371" s="113">
        <v>0</v>
      </c>
      <c r="O371" s="113">
        <f t="shared" si="61"/>
        <v>2380000</v>
      </c>
      <c r="P371" s="113">
        <f t="shared" si="63"/>
        <v>2380000</v>
      </c>
      <c r="Q371" s="87"/>
      <c r="R371" s="113">
        <v>0</v>
      </c>
      <c r="S371" s="113">
        <v>0</v>
      </c>
      <c r="T371" s="113">
        <v>0</v>
      </c>
      <c r="U371" s="113">
        <v>2189999.98</v>
      </c>
      <c r="V371" s="113">
        <v>0</v>
      </c>
      <c r="W371" s="113">
        <v>2189999.98</v>
      </c>
      <c r="X371" s="113">
        <v>2189999.98</v>
      </c>
      <c r="Y371" s="87"/>
      <c r="Z371" s="113">
        <v>0</v>
      </c>
      <c r="AA371" s="113">
        <v>0</v>
      </c>
      <c r="AB371" s="113">
        <v>0</v>
      </c>
      <c r="AC371" s="113">
        <v>0</v>
      </c>
      <c r="AD371" s="113">
        <v>0</v>
      </c>
      <c r="AE371" s="113">
        <v>0</v>
      </c>
      <c r="AF371" s="113">
        <v>0</v>
      </c>
      <c r="AG371" s="87"/>
      <c r="AH371" s="113">
        <v>0</v>
      </c>
      <c r="AI371" s="113">
        <v>0</v>
      </c>
      <c r="AJ371" s="113">
        <v>0</v>
      </c>
      <c r="AK371" s="113">
        <v>0</v>
      </c>
      <c r="AL371" s="113">
        <v>0</v>
      </c>
      <c r="AM371" s="113">
        <v>0</v>
      </c>
      <c r="AN371" s="113">
        <v>0</v>
      </c>
      <c r="AO371" s="87"/>
      <c r="AP371" s="113">
        <v>0</v>
      </c>
      <c r="AQ371" s="113">
        <v>0</v>
      </c>
      <c r="AR371" s="113">
        <v>0</v>
      </c>
      <c r="AS371" s="113">
        <v>190000.01</v>
      </c>
      <c r="AT371" s="113">
        <v>0</v>
      </c>
      <c r="AU371" s="113">
        <v>190000.01</v>
      </c>
      <c r="AV371" s="113">
        <v>190000.01</v>
      </c>
      <c r="AW371" s="87"/>
      <c r="AX371" s="113">
        <f t="shared" si="64"/>
        <v>0</v>
      </c>
      <c r="AY371" s="113">
        <f t="shared" si="65"/>
        <v>0</v>
      </c>
      <c r="AZ371" s="113">
        <f t="shared" si="66"/>
        <v>0</v>
      </c>
      <c r="BA371" s="113">
        <f t="shared" si="67"/>
        <v>1.0000000009313226E-2</v>
      </c>
      <c r="BB371" s="113">
        <f t="shared" si="68"/>
        <v>0</v>
      </c>
      <c r="BC371" s="113">
        <f t="shared" si="69"/>
        <v>1.0000000009313226E-2</v>
      </c>
      <c r="BD371" s="113">
        <f t="shared" si="70"/>
        <v>1.0000000009313226E-2</v>
      </c>
      <c r="BE371" s="113"/>
      <c r="BF371" s="114"/>
      <c r="BG371" s="114"/>
      <c r="BH371" s="114"/>
      <c r="BI371" s="114"/>
      <c r="BJ371" s="114"/>
      <c r="BK371" s="114"/>
      <c r="BL371" s="115"/>
    </row>
    <row r="372" spans="1:64" s="95" customFormat="1" x14ac:dyDescent="0.5">
      <c r="B372" s="117">
        <v>2013</v>
      </c>
      <c r="C372" s="118">
        <v>8308</v>
      </c>
      <c r="D372" s="117">
        <v>17</v>
      </c>
      <c r="E372" s="117">
        <v>3000</v>
      </c>
      <c r="F372" s="117">
        <v>3500</v>
      </c>
      <c r="G372" s="117">
        <v>353</v>
      </c>
      <c r="H372" s="117">
        <v>35301</v>
      </c>
      <c r="I372" s="119" t="s">
        <v>82</v>
      </c>
      <c r="J372" s="87">
        <v>0</v>
      </c>
      <c r="K372" s="87">
        <v>0</v>
      </c>
      <c r="L372" s="87">
        <f t="shared" si="62"/>
        <v>0</v>
      </c>
      <c r="M372" s="87">
        <v>2380000</v>
      </c>
      <c r="N372" s="87">
        <v>0</v>
      </c>
      <c r="O372" s="87">
        <f t="shared" si="61"/>
        <v>2380000</v>
      </c>
      <c r="P372" s="87">
        <f t="shared" si="63"/>
        <v>2380000</v>
      </c>
      <c r="Q372" s="87"/>
      <c r="R372" s="87">
        <v>0</v>
      </c>
      <c r="S372" s="87">
        <v>0</v>
      </c>
      <c r="T372" s="87">
        <v>0</v>
      </c>
      <c r="U372" s="87">
        <v>2189999.98</v>
      </c>
      <c r="V372" s="87">
        <v>0</v>
      </c>
      <c r="W372" s="87">
        <v>2189999.98</v>
      </c>
      <c r="X372" s="87">
        <v>2189999.98</v>
      </c>
      <c r="Y372" s="87"/>
      <c r="Z372" s="87">
        <v>0</v>
      </c>
      <c r="AA372" s="87">
        <v>0</v>
      </c>
      <c r="AB372" s="87">
        <v>0</v>
      </c>
      <c r="AC372" s="87">
        <v>0</v>
      </c>
      <c r="AD372" s="87">
        <v>0</v>
      </c>
      <c r="AE372" s="87">
        <v>0</v>
      </c>
      <c r="AF372" s="87">
        <v>0</v>
      </c>
      <c r="AG372" s="87"/>
      <c r="AH372" s="87">
        <v>0</v>
      </c>
      <c r="AI372" s="87">
        <v>0</v>
      </c>
      <c r="AJ372" s="87">
        <v>0</v>
      </c>
      <c r="AK372" s="87">
        <v>0</v>
      </c>
      <c r="AL372" s="87">
        <v>0</v>
      </c>
      <c r="AM372" s="87">
        <v>0</v>
      </c>
      <c r="AN372" s="87">
        <v>0</v>
      </c>
      <c r="AO372" s="87"/>
      <c r="AP372" s="87">
        <v>0</v>
      </c>
      <c r="AQ372" s="87">
        <v>0</v>
      </c>
      <c r="AR372" s="87">
        <v>0</v>
      </c>
      <c r="AS372" s="87">
        <v>190000.01</v>
      </c>
      <c r="AT372" s="87">
        <v>0</v>
      </c>
      <c r="AU372" s="87">
        <v>190000.01</v>
      </c>
      <c r="AV372" s="87">
        <v>190000.01</v>
      </c>
      <c r="AW372" s="87"/>
      <c r="AX372" s="120">
        <f t="shared" si="64"/>
        <v>0</v>
      </c>
      <c r="AY372" s="120">
        <f t="shared" si="65"/>
        <v>0</v>
      </c>
      <c r="AZ372" s="120">
        <f t="shared" si="66"/>
        <v>0</v>
      </c>
      <c r="BA372" s="120">
        <f t="shared" si="67"/>
        <v>1.0000000009313226E-2</v>
      </c>
      <c r="BB372" s="120">
        <f t="shared" si="68"/>
        <v>0</v>
      </c>
      <c r="BC372" s="120">
        <f t="shared" si="69"/>
        <v>1.0000000009313226E-2</v>
      </c>
      <c r="BD372" s="120">
        <f t="shared" si="70"/>
        <v>1.0000000009313226E-2</v>
      </c>
      <c r="BE372" s="120" t="s">
        <v>66</v>
      </c>
      <c r="BF372" s="87">
        <v>2</v>
      </c>
      <c r="BG372" s="87">
        <v>0</v>
      </c>
      <c r="BH372" s="87">
        <v>2</v>
      </c>
      <c r="BI372" s="87">
        <v>0</v>
      </c>
      <c r="BJ372" s="128">
        <v>0</v>
      </c>
      <c r="BK372" s="128">
        <v>0</v>
      </c>
      <c r="BL372" s="127">
        <v>17.353010000000001</v>
      </c>
    </row>
    <row r="373" spans="1:64" s="95" customFormat="1" x14ac:dyDescent="0.5">
      <c r="B373" s="103">
        <v>2013</v>
      </c>
      <c r="C373" s="104">
        <v>8308</v>
      </c>
      <c r="D373" s="103">
        <v>17</v>
      </c>
      <c r="E373" s="103">
        <v>3000</v>
      </c>
      <c r="F373" s="103">
        <v>3700</v>
      </c>
      <c r="G373" s="103"/>
      <c r="H373" s="103"/>
      <c r="I373" s="105" t="s">
        <v>165</v>
      </c>
      <c r="J373" s="106">
        <v>0</v>
      </c>
      <c r="K373" s="106">
        <v>0</v>
      </c>
      <c r="L373" s="106">
        <f t="shared" si="62"/>
        <v>0</v>
      </c>
      <c r="M373" s="106">
        <v>280661.8</v>
      </c>
      <c r="N373" s="106">
        <v>0</v>
      </c>
      <c r="O373" s="106">
        <f t="shared" si="61"/>
        <v>280661.8</v>
      </c>
      <c r="P373" s="106">
        <f t="shared" si="63"/>
        <v>280661.8</v>
      </c>
      <c r="Q373" s="87"/>
      <c r="R373" s="106">
        <v>0</v>
      </c>
      <c r="S373" s="106">
        <v>0</v>
      </c>
      <c r="T373" s="106">
        <v>0</v>
      </c>
      <c r="U373" s="106">
        <v>247921.8</v>
      </c>
      <c r="V373" s="106">
        <v>0</v>
      </c>
      <c r="W373" s="106">
        <v>247921.8</v>
      </c>
      <c r="X373" s="106">
        <v>247921.8</v>
      </c>
      <c r="Y373" s="87"/>
      <c r="Z373" s="106">
        <v>0</v>
      </c>
      <c r="AA373" s="106">
        <v>0</v>
      </c>
      <c r="AB373" s="106">
        <v>0</v>
      </c>
      <c r="AC373" s="106">
        <v>32740</v>
      </c>
      <c r="AD373" s="106">
        <v>0</v>
      </c>
      <c r="AE373" s="106">
        <v>32740</v>
      </c>
      <c r="AF373" s="106">
        <v>32740</v>
      </c>
      <c r="AG373" s="87"/>
      <c r="AH373" s="106">
        <v>0</v>
      </c>
      <c r="AI373" s="106">
        <v>0</v>
      </c>
      <c r="AJ373" s="106">
        <v>0</v>
      </c>
      <c r="AK373" s="106">
        <v>0</v>
      </c>
      <c r="AL373" s="106">
        <v>0</v>
      </c>
      <c r="AM373" s="106">
        <v>0</v>
      </c>
      <c r="AN373" s="106">
        <v>0</v>
      </c>
      <c r="AO373" s="87"/>
      <c r="AP373" s="106">
        <v>0</v>
      </c>
      <c r="AQ373" s="106">
        <v>0</v>
      </c>
      <c r="AR373" s="106">
        <v>0</v>
      </c>
      <c r="AS373" s="106">
        <v>0</v>
      </c>
      <c r="AT373" s="106">
        <v>0</v>
      </c>
      <c r="AU373" s="106">
        <v>0</v>
      </c>
      <c r="AV373" s="106">
        <v>0</v>
      </c>
      <c r="AW373" s="87"/>
      <c r="AX373" s="106">
        <f t="shared" si="64"/>
        <v>0</v>
      </c>
      <c r="AY373" s="106">
        <f t="shared" si="65"/>
        <v>0</v>
      </c>
      <c r="AZ373" s="106">
        <f t="shared" si="66"/>
        <v>0</v>
      </c>
      <c r="BA373" s="106">
        <f t="shared" si="67"/>
        <v>0</v>
      </c>
      <c r="BB373" s="106">
        <f t="shared" si="68"/>
        <v>0</v>
      </c>
      <c r="BC373" s="106">
        <f t="shared" si="69"/>
        <v>0</v>
      </c>
      <c r="BD373" s="106">
        <f t="shared" si="70"/>
        <v>0</v>
      </c>
      <c r="BE373" s="106"/>
      <c r="BF373" s="107"/>
      <c r="BG373" s="107"/>
      <c r="BH373" s="107"/>
      <c r="BI373" s="107"/>
      <c r="BJ373" s="107"/>
      <c r="BK373" s="107"/>
      <c r="BL373" s="108"/>
    </row>
    <row r="374" spans="1:64" s="109" customFormat="1" x14ac:dyDescent="0.5">
      <c r="B374" s="110">
        <v>2013</v>
      </c>
      <c r="C374" s="111">
        <v>8308</v>
      </c>
      <c r="D374" s="110">
        <v>17</v>
      </c>
      <c r="E374" s="110">
        <v>3000</v>
      </c>
      <c r="F374" s="110">
        <v>3700</v>
      </c>
      <c r="G374" s="110">
        <v>375</v>
      </c>
      <c r="H374" s="110"/>
      <c r="I374" s="112" t="s">
        <v>173</v>
      </c>
      <c r="J374" s="113">
        <v>0</v>
      </c>
      <c r="K374" s="113">
        <v>0</v>
      </c>
      <c r="L374" s="113">
        <f t="shared" si="62"/>
        <v>0</v>
      </c>
      <c r="M374" s="113">
        <v>280661.8</v>
      </c>
      <c r="N374" s="113">
        <v>0</v>
      </c>
      <c r="O374" s="113">
        <f t="shared" si="61"/>
        <v>280661.8</v>
      </c>
      <c r="P374" s="113">
        <f t="shared" si="63"/>
        <v>280661.8</v>
      </c>
      <c r="Q374" s="87"/>
      <c r="R374" s="113">
        <v>0</v>
      </c>
      <c r="S374" s="113">
        <v>0</v>
      </c>
      <c r="T374" s="113">
        <v>0</v>
      </c>
      <c r="U374" s="113">
        <v>247921.8</v>
      </c>
      <c r="V374" s="113">
        <v>0</v>
      </c>
      <c r="W374" s="113">
        <v>247921.8</v>
      </c>
      <c r="X374" s="113">
        <v>247921.8</v>
      </c>
      <c r="Y374" s="87"/>
      <c r="Z374" s="113">
        <v>0</v>
      </c>
      <c r="AA374" s="113">
        <v>0</v>
      </c>
      <c r="AB374" s="113">
        <v>0</v>
      </c>
      <c r="AC374" s="113">
        <v>32740</v>
      </c>
      <c r="AD374" s="113">
        <v>0</v>
      </c>
      <c r="AE374" s="113">
        <v>32740</v>
      </c>
      <c r="AF374" s="113">
        <v>32740</v>
      </c>
      <c r="AG374" s="87"/>
      <c r="AH374" s="113">
        <v>0</v>
      </c>
      <c r="AI374" s="113">
        <v>0</v>
      </c>
      <c r="AJ374" s="113">
        <v>0</v>
      </c>
      <c r="AK374" s="113">
        <v>0</v>
      </c>
      <c r="AL374" s="113">
        <v>0</v>
      </c>
      <c r="AM374" s="113">
        <v>0</v>
      </c>
      <c r="AN374" s="113">
        <v>0</v>
      </c>
      <c r="AO374" s="87"/>
      <c r="AP374" s="113">
        <v>0</v>
      </c>
      <c r="AQ374" s="113">
        <v>0</v>
      </c>
      <c r="AR374" s="113">
        <v>0</v>
      </c>
      <c r="AS374" s="113">
        <v>0</v>
      </c>
      <c r="AT374" s="113">
        <v>0</v>
      </c>
      <c r="AU374" s="113">
        <v>0</v>
      </c>
      <c r="AV374" s="113">
        <v>0</v>
      </c>
      <c r="AW374" s="87"/>
      <c r="AX374" s="113">
        <f t="shared" si="64"/>
        <v>0</v>
      </c>
      <c r="AY374" s="113">
        <f t="shared" si="65"/>
        <v>0</v>
      </c>
      <c r="AZ374" s="113">
        <f t="shared" si="66"/>
        <v>0</v>
      </c>
      <c r="BA374" s="113">
        <f t="shared" si="67"/>
        <v>0</v>
      </c>
      <c r="BB374" s="113">
        <f t="shared" si="68"/>
        <v>0</v>
      </c>
      <c r="BC374" s="113">
        <f t="shared" si="69"/>
        <v>0</v>
      </c>
      <c r="BD374" s="113">
        <f t="shared" si="70"/>
        <v>0</v>
      </c>
      <c r="BE374" s="113"/>
      <c r="BF374" s="114"/>
      <c r="BG374" s="114"/>
      <c r="BH374" s="114"/>
      <c r="BI374" s="114"/>
      <c r="BJ374" s="114"/>
      <c r="BK374" s="114"/>
      <c r="BL374" s="115"/>
    </row>
    <row r="375" spans="1:64" s="116" customFormat="1" x14ac:dyDescent="0.5">
      <c r="B375" s="117">
        <v>2013</v>
      </c>
      <c r="C375" s="118">
        <v>8308</v>
      </c>
      <c r="D375" s="117">
        <v>17</v>
      </c>
      <c r="E375" s="117">
        <v>3000</v>
      </c>
      <c r="F375" s="117">
        <v>3700</v>
      </c>
      <c r="G375" s="117">
        <v>375</v>
      </c>
      <c r="H375" s="117">
        <v>37502</v>
      </c>
      <c r="I375" s="119" t="s">
        <v>174</v>
      </c>
      <c r="J375" s="87">
        <v>0</v>
      </c>
      <c r="K375" s="87">
        <v>0</v>
      </c>
      <c r="L375" s="87">
        <f t="shared" si="62"/>
        <v>0</v>
      </c>
      <c r="M375" s="87">
        <v>280661.8</v>
      </c>
      <c r="N375" s="87">
        <v>0</v>
      </c>
      <c r="O375" s="87">
        <f t="shared" si="61"/>
        <v>280661.8</v>
      </c>
      <c r="P375" s="87">
        <f t="shared" si="63"/>
        <v>280661.8</v>
      </c>
      <c r="Q375" s="87"/>
      <c r="R375" s="87">
        <v>0</v>
      </c>
      <c r="S375" s="87">
        <v>0</v>
      </c>
      <c r="T375" s="87">
        <v>0</v>
      </c>
      <c r="U375" s="87">
        <v>247921.8</v>
      </c>
      <c r="V375" s="87">
        <v>0</v>
      </c>
      <c r="W375" s="87">
        <v>247921.8</v>
      </c>
      <c r="X375" s="87">
        <v>247921.8</v>
      </c>
      <c r="Y375" s="87"/>
      <c r="Z375" s="87">
        <v>0</v>
      </c>
      <c r="AA375" s="87">
        <v>0</v>
      </c>
      <c r="AB375" s="87">
        <v>0</v>
      </c>
      <c r="AC375" s="87">
        <v>32740</v>
      </c>
      <c r="AD375" s="87">
        <v>0</v>
      </c>
      <c r="AE375" s="87">
        <v>32740</v>
      </c>
      <c r="AF375" s="87">
        <v>32740</v>
      </c>
      <c r="AG375" s="87"/>
      <c r="AH375" s="87">
        <v>0</v>
      </c>
      <c r="AI375" s="87">
        <v>0</v>
      </c>
      <c r="AJ375" s="87">
        <v>0</v>
      </c>
      <c r="AK375" s="87">
        <v>0</v>
      </c>
      <c r="AL375" s="87">
        <v>0</v>
      </c>
      <c r="AM375" s="87">
        <v>0</v>
      </c>
      <c r="AN375" s="87">
        <v>0</v>
      </c>
      <c r="AO375" s="87"/>
      <c r="AP375" s="87">
        <v>0</v>
      </c>
      <c r="AQ375" s="87">
        <v>0</v>
      </c>
      <c r="AR375" s="87">
        <v>0</v>
      </c>
      <c r="AS375" s="87">
        <v>0</v>
      </c>
      <c r="AT375" s="87">
        <v>0</v>
      </c>
      <c r="AU375" s="87">
        <v>0</v>
      </c>
      <c r="AV375" s="87">
        <v>0</v>
      </c>
      <c r="AW375" s="87"/>
      <c r="AX375" s="120">
        <f t="shared" si="64"/>
        <v>0</v>
      </c>
      <c r="AY375" s="120">
        <f t="shared" si="65"/>
        <v>0</v>
      </c>
      <c r="AZ375" s="120">
        <f t="shared" si="66"/>
        <v>0</v>
      </c>
      <c r="BA375" s="120">
        <f t="shared" si="67"/>
        <v>0</v>
      </c>
      <c r="BB375" s="120">
        <f t="shared" si="68"/>
        <v>0</v>
      </c>
      <c r="BC375" s="120">
        <f t="shared" si="69"/>
        <v>0</v>
      </c>
      <c r="BD375" s="120">
        <f t="shared" si="70"/>
        <v>0</v>
      </c>
      <c r="BE375" s="120" t="s">
        <v>168</v>
      </c>
      <c r="BF375" s="87">
        <v>1</v>
      </c>
      <c r="BG375" s="87">
        <v>0</v>
      </c>
      <c r="BH375" s="87">
        <v>9</v>
      </c>
      <c r="BI375" s="87">
        <v>0</v>
      </c>
      <c r="BJ375" s="128">
        <v>-8</v>
      </c>
      <c r="BK375" s="128">
        <v>0</v>
      </c>
      <c r="BL375" s="127">
        <v>17.375019999999999</v>
      </c>
    </row>
    <row r="376" spans="1:64" s="95" customFormat="1" x14ac:dyDescent="0.5">
      <c r="B376" s="96">
        <v>2013</v>
      </c>
      <c r="C376" s="97">
        <v>8308</v>
      </c>
      <c r="D376" s="96">
        <v>17</v>
      </c>
      <c r="E376" s="96">
        <v>5000</v>
      </c>
      <c r="F376" s="96"/>
      <c r="G376" s="96"/>
      <c r="H376" s="96"/>
      <c r="I376" s="98" t="s">
        <v>108</v>
      </c>
      <c r="J376" s="99">
        <v>5476339.3700000001</v>
      </c>
      <c r="K376" s="99">
        <v>27128345.25</v>
      </c>
      <c r="L376" s="99">
        <f t="shared" si="62"/>
        <v>32604684.620000001</v>
      </c>
      <c r="M376" s="99">
        <v>3445315.06</v>
      </c>
      <c r="N376" s="99">
        <v>0</v>
      </c>
      <c r="O376" s="99">
        <f t="shared" si="61"/>
        <v>3445315.06</v>
      </c>
      <c r="P376" s="99">
        <f t="shared" si="63"/>
        <v>36049999.68</v>
      </c>
      <c r="Q376" s="87"/>
      <c r="R376" s="99">
        <v>2249799.92</v>
      </c>
      <c r="S376" s="99">
        <v>24576033.349999998</v>
      </c>
      <c r="T376" s="99">
        <v>26825833.269999996</v>
      </c>
      <c r="U376" s="99">
        <v>3281110</v>
      </c>
      <c r="V376" s="99">
        <v>0</v>
      </c>
      <c r="W376" s="99">
        <v>3281110</v>
      </c>
      <c r="X376" s="99">
        <v>30106943.269999996</v>
      </c>
      <c r="Y376" s="87"/>
      <c r="Z376" s="99">
        <v>0</v>
      </c>
      <c r="AA376" s="99">
        <v>0</v>
      </c>
      <c r="AB376" s="99">
        <v>0</v>
      </c>
      <c r="AC376" s="99">
        <v>0</v>
      </c>
      <c r="AD376" s="99">
        <v>0</v>
      </c>
      <c r="AE376" s="99">
        <v>0</v>
      </c>
      <c r="AF376" s="99">
        <v>0</v>
      </c>
      <c r="AG376" s="87"/>
      <c r="AH376" s="99">
        <v>0</v>
      </c>
      <c r="AI376" s="99">
        <v>0</v>
      </c>
      <c r="AJ376" s="99">
        <v>0</v>
      </c>
      <c r="AK376" s="99">
        <v>0</v>
      </c>
      <c r="AL376" s="99">
        <v>0</v>
      </c>
      <c r="AM376" s="99">
        <v>0</v>
      </c>
      <c r="AN376" s="99">
        <v>0</v>
      </c>
      <c r="AO376" s="87"/>
      <c r="AP376" s="99">
        <v>0</v>
      </c>
      <c r="AQ376" s="99">
        <v>1371942.6500000001</v>
      </c>
      <c r="AR376" s="99">
        <v>1371942.6500000001</v>
      </c>
      <c r="AS376" s="99">
        <v>0</v>
      </c>
      <c r="AT376" s="99">
        <v>0</v>
      </c>
      <c r="AU376" s="99">
        <v>0</v>
      </c>
      <c r="AV376" s="99">
        <v>1371942.6500000001</v>
      </c>
      <c r="AW376" s="87"/>
      <c r="AX376" s="99">
        <f t="shared" si="64"/>
        <v>3226539.45</v>
      </c>
      <c r="AY376" s="99">
        <f t="shared" si="65"/>
        <v>1180369.2500000021</v>
      </c>
      <c r="AZ376" s="99">
        <f t="shared" si="66"/>
        <v>4406908.700000002</v>
      </c>
      <c r="BA376" s="99">
        <f t="shared" si="67"/>
        <v>164205.06000000006</v>
      </c>
      <c r="BB376" s="99">
        <f t="shared" si="68"/>
        <v>0</v>
      </c>
      <c r="BC376" s="99">
        <f t="shared" si="69"/>
        <v>164205.06000000006</v>
      </c>
      <c r="BD376" s="99">
        <f t="shared" si="70"/>
        <v>4571113.7600000016</v>
      </c>
      <c r="BE376" s="99"/>
      <c r="BF376" s="100"/>
      <c r="BG376" s="100"/>
      <c r="BH376" s="100"/>
      <c r="BI376" s="100"/>
      <c r="BJ376" s="100"/>
      <c r="BK376" s="100"/>
      <c r="BL376" s="101"/>
    </row>
    <row r="377" spans="1:64" s="116" customFormat="1" x14ac:dyDescent="0.5">
      <c r="B377" s="103">
        <v>2013</v>
      </c>
      <c r="C377" s="104">
        <v>8308</v>
      </c>
      <c r="D377" s="103">
        <v>17</v>
      </c>
      <c r="E377" s="103">
        <v>5000</v>
      </c>
      <c r="F377" s="103">
        <v>5100</v>
      </c>
      <c r="G377" s="103"/>
      <c r="H377" s="103"/>
      <c r="I377" s="105" t="s">
        <v>84</v>
      </c>
      <c r="J377" s="106">
        <v>0</v>
      </c>
      <c r="K377" s="106">
        <v>3228848.5500000003</v>
      </c>
      <c r="L377" s="106">
        <f t="shared" si="62"/>
        <v>3228848.5500000003</v>
      </c>
      <c r="M377" s="106">
        <v>0</v>
      </c>
      <c r="N377" s="106">
        <v>0</v>
      </c>
      <c r="O377" s="106">
        <f t="shared" si="61"/>
        <v>0</v>
      </c>
      <c r="P377" s="106">
        <f t="shared" si="63"/>
        <v>3228848.5500000003</v>
      </c>
      <c r="Q377" s="87"/>
      <c r="R377" s="106">
        <v>0</v>
      </c>
      <c r="S377" s="106">
        <v>1696033.4</v>
      </c>
      <c r="T377" s="106">
        <v>1696033.4</v>
      </c>
      <c r="U377" s="106">
        <v>0</v>
      </c>
      <c r="V377" s="106">
        <v>0</v>
      </c>
      <c r="W377" s="106">
        <v>0</v>
      </c>
      <c r="X377" s="106">
        <v>1696033.4</v>
      </c>
      <c r="Y377" s="87"/>
      <c r="Z377" s="106">
        <v>0</v>
      </c>
      <c r="AA377" s="106">
        <v>0</v>
      </c>
      <c r="AB377" s="106">
        <v>0</v>
      </c>
      <c r="AC377" s="106">
        <v>0</v>
      </c>
      <c r="AD377" s="106">
        <v>0</v>
      </c>
      <c r="AE377" s="106">
        <v>0</v>
      </c>
      <c r="AF377" s="106">
        <v>0</v>
      </c>
      <c r="AG377" s="87"/>
      <c r="AH377" s="106">
        <v>0</v>
      </c>
      <c r="AI377" s="106">
        <v>0</v>
      </c>
      <c r="AJ377" s="106">
        <v>0</v>
      </c>
      <c r="AK377" s="106">
        <v>0</v>
      </c>
      <c r="AL377" s="106">
        <v>0</v>
      </c>
      <c r="AM377" s="106">
        <v>0</v>
      </c>
      <c r="AN377" s="106">
        <v>0</v>
      </c>
      <c r="AO377" s="87"/>
      <c r="AP377" s="106">
        <v>0</v>
      </c>
      <c r="AQ377" s="106">
        <v>1371942.6</v>
      </c>
      <c r="AR377" s="106">
        <v>1371942.6</v>
      </c>
      <c r="AS377" s="106">
        <v>0</v>
      </c>
      <c r="AT377" s="106">
        <v>0</v>
      </c>
      <c r="AU377" s="106">
        <v>0</v>
      </c>
      <c r="AV377" s="106">
        <v>1371942.6</v>
      </c>
      <c r="AW377" s="87"/>
      <c r="AX377" s="106">
        <f t="shared" si="64"/>
        <v>0</v>
      </c>
      <c r="AY377" s="106">
        <f t="shared" si="65"/>
        <v>160872.55000000028</v>
      </c>
      <c r="AZ377" s="106">
        <f t="shared" si="66"/>
        <v>160872.55000000028</v>
      </c>
      <c r="BA377" s="106">
        <f t="shared" si="67"/>
        <v>0</v>
      </c>
      <c r="BB377" s="106">
        <f t="shared" si="68"/>
        <v>0</v>
      </c>
      <c r="BC377" s="106">
        <f t="shared" si="69"/>
        <v>0</v>
      </c>
      <c r="BD377" s="106">
        <f t="shared" si="70"/>
        <v>160872.55000000028</v>
      </c>
      <c r="BE377" s="106"/>
      <c r="BF377" s="107"/>
      <c r="BG377" s="107"/>
      <c r="BH377" s="107"/>
      <c r="BI377" s="107"/>
      <c r="BJ377" s="107"/>
      <c r="BK377" s="107"/>
      <c r="BL377" s="108"/>
    </row>
    <row r="378" spans="1:64" s="95" customFormat="1" x14ac:dyDescent="0.5">
      <c r="B378" s="110">
        <v>2013</v>
      </c>
      <c r="C378" s="111">
        <v>8308</v>
      </c>
      <c r="D378" s="110">
        <v>17</v>
      </c>
      <c r="E378" s="110">
        <v>5000</v>
      </c>
      <c r="F378" s="110">
        <v>5100</v>
      </c>
      <c r="G378" s="110">
        <v>515</v>
      </c>
      <c r="H378" s="110"/>
      <c r="I378" s="112" t="s">
        <v>87</v>
      </c>
      <c r="J378" s="113">
        <v>0</v>
      </c>
      <c r="K378" s="113">
        <v>3228848.5500000003</v>
      </c>
      <c r="L378" s="113">
        <f t="shared" si="62"/>
        <v>3228848.5500000003</v>
      </c>
      <c r="M378" s="113">
        <v>0</v>
      </c>
      <c r="N378" s="113">
        <v>0</v>
      </c>
      <c r="O378" s="113">
        <f t="shared" si="61"/>
        <v>0</v>
      </c>
      <c r="P378" s="113">
        <f t="shared" si="63"/>
        <v>3228848.5500000003</v>
      </c>
      <c r="Q378" s="87"/>
      <c r="R378" s="113">
        <v>0</v>
      </c>
      <c r="S378" s="113">
        <v>1696033.4</v>
      </c>
      <c r="T378" s="113">
        <v>1696033.4</v>
      </c>
      <c r="U378" s="113">
        <v>0</v>
      </c>
      <c r="V378" s="113">
        <v>0</v>
      </c>
      <c r="W378" s="113">
        <v>0</v>
      </c>
      <c r="X378" s="113">
        <v>1696033.4</v>
      </c>
      <c r="Y378" s="87"/>
      <c r="Z378" s="113">
        <v>0</v>
      </c>
      <c r="AA378" s="113">
        <v>0</v>
      </c>
      <c r="AB378" s="113">
        <v>0</v>
      </c>
      <c r="AC378" s="113">
        <v>0</v>
      </c>
      <c r="AD378" s="113">
        <v>0</v>
      </c>
      <c r="AE378" s="113">
        <v>0</v>
      </c>
      <c r="AF378" s="113">
        <v>0</v>
      </c>
      <c r="AG378" s="87"/>
      <c r="AH378" s="113">
        <v>0</v>
      </c>
      <c r="AI378" s="113">
        <v>0</v>
      </c>
      <c r="AJ378" s="113">
        <v>0</v>
      </c>
      <c r="AK378" s="113">
        <v>0</v>
      </c>
      <c r="AL378" s="113">
        <v>0</v>
      </c>
      <c r="AM378" s="113">
        <v>0</v>
      </c>
      <c r="AN378" s="113">
        <v>0</v>
      </c>
      <c r="AO378" s="87"/>
      <c r="AP378" s="113">
        <v>0</v>
      </c>
      <c r="AQ378" s="113">
        <v>1371942.6</v>
      </c>
      <c r="AR378" s="113">
        <v>1371942.6</v>
      </c>
      <c r="AS378" s="113">
        <v>0</v>
      </c>
      <c r="AT378" s="113">
        <v>0</v>
      </c>
      <c r="AU378" s="113">
        <v>0</v>
      </c>
      <c r="AV378" s="113">
        <v>1371942.6</v>
      </c>
      <c r="AW378" s="87"/>
      <c r="AX378" s="113">
        <f t="shared" si="64"/>
        <v>0</v>
      </c>
      <c r="AY378" s="113">
        <f t="shared" si="65"/>
        <v>160872.55000000028</v>
      </c>
      <c r="AZ378" s="113">
        <f t="shared" si="66"/>
        <v>160872.55000000028</v>
      </c>
      <c r="BA378" s="113">
        <f t="shared" si="67"/>
        <v>0</v>
      </c>
      <c r="BB378" s="113">
        <f t="shared" si="68"/>
        <v>0</v>
      </c>
      <c r="BC378" s="113">
        <f t="shared" si="69"/>
        <v>0</v>
      </c>
      <c r="BD378" s="113">
        <f t="shared" si="70"/>
        <v>160872.55000000028</v>
      </c>
      <c r="BE378" s="113"/>
      <c r="BF378" s="114"/>
      <c r="BG378" s="114"/>
      <c r="BH378" s="114"/>
      <c r="BI378" s="114"/>
      <c r="BJ378" s="114"/>
      <c r="BK378" s="114"/>
      <c r="BL378" s="115"/>
    </row>
    <row r="379" spans="1:64" s="109" customFormat="1" x14ac:dyDescent="0.5">
      <c r="B379" s="117">
        <v>2013</v>
      </c>
      <c r="C379" s="118">
        <v>8308</v>
      </c>
      <c r="D379" s="117">
        <v>17</v>
      </c>
      <c r="E379" s="117">
        <v>5000</v>
      </c>
      <c r="F379" s="117">
        <v>5100</v>
      </c>
      <c r="G379" s="117">
        <v>515</v>
      </c>
      <c r="H379" s="117">
        <v>51501</v>
      </c>
      <c r="I379" s="119" t="s">
        <v>88</v>
      </c>
      <c r="J379" s="87">
        <v>0</v>
      </c>
      <c r="K379" s="87">
        <v>3228848.5500000003</v>
      </c>
      <c r="L379" s="87">
        <f t="shared" si="62"/>
        <v>3228848.5500000003</v>
      </c>
      <c r="M379" s="87">
        <v>0</v>
      </c>
      <c r="N379" s="87">
        <v>0</v>
      </c>
      <c r="O379" s="87">
        <f t="shared" si="61"/>
        <v>0</v>
      </c>
      <c r="P379" s="87">
        <f t="shared" si="63"/>
        <v>3228848.5500000003</v>
      </c>
      <c r="Q379" s="87"/>
      <c r="R379" s="87">
        <v>0</v>
      </c>
      <c r="S379" s="87">
        <v>1696033.4</v>
      </c>
      <c r="T379" s="87">
        <v>1696033.4</v>
      </c>
      <c r="U379" s="87">
        <v>0</v>
      </c>
      <c r="V379" s="87">
        <v>0</v>
      </c>
      <c r="W379" s="87">
        <v>0</v>
      </c>
      <c r="X379" s="87">
        <v>1696033.4</v>
      </c>
      <c r="Y379" s="87"/>
      <c r="Z379" s="87">
        <v>0</v>
      </c>
      <c r="AA379" s="87">
        <v>0</v>
      </c>
      <c r="AB379" s="87">
        <v>0</v>
      </c>
      <c r="AC379" s="87">
        <v>0</v>
      </c>
      <c r="AD379" s="87">
        <v>0</v>
      </c>
      <c r="AE379" s="87">
        <v>0</v>
      </c>
      <c r="AF379" s="87">
        <v>0</v>
      </c>
      <c r="AG379" s="87"/>
      <c r="AH379" s="87">
        <v>0</v>
      </c>
      <c r="AI379" s="87">
        <v>0</v>
      </c>
      <c r="AJ379" s="87">
        <v>0</v>
      </c>
      <c r="AK379" s="87">
        <v>0</v>
      </c>
      <c r="AL379" s="87">
        <v>0</v>
      </c>
      <c r="AM379" s="87">
        <v>0</v>
      </c>
      <c r="AN379" s="87">
        <v>0</v>
      </c>
      <c r="AO379" s="87"/>
      <c r="AP379" s="87">
        <v>0</v>
      </c>
      <c r="AQ379" s="87">
        <v>1371942.6</v>
      </c>
      <c r="AR379" s="87">
        <v>1371942.6</v>
      </c>
      <c r="AS379" s="87">
        <v>0</v>
      </c>
      <c r="AT379" s="87">
        <v>0</v>
      </c>
      <c r="AU379" s="87">
        <v>0</v>
      </c>
      <c r="AV379" s="87">
        <v>1371942.6</v>
      </c>
      <c r="AW379" s="87"/>
      <c r="AX379" s="120">
        <f t="shared" si="64"/>
        <v>0</v>
      </c>
      <c r="AY379" s="120">
        <f t="shared" si="65"/>
        <v>160872.55000000028</v>
      </c>
      <c r="AZ379" s="120">
        <f t="shared" si="66"/>
        <v>160872.55000000028</v>
      </c>
      <c r="BA379" s="120">
        <f t="shared" si="67"/>
        <v>0</v>
      </c>
      <c r="BB379" s="120">
        <f t="shared" si="68"/>
        <v>0</v>
      </c>
      <c r="BC379" s="120">
        <f t="shared" si="69"/>
        <v>0</v>
      </c>
      <c r="BD379" s="120">
        <f t="shared" si="70"/>
        <v>160872.55000000028</v>
      </c>
      <c r="BE379" s="120" t="s">
        <v>72</v>
      </c>
      <c r="BF379" s="87">
        <v>206</v>
      </c>
      <c r="BG379" s="87">
        <v>0</v>
      </c>
      <c r="BH379" s="87">
        <v>300</v>
      </c>
      <c r="BI379" s="87">
        <v>0</v>
      </c>
      <c r="BJ379" s="128">
        <v>-94</v>
      </c>
      <c r="BK379" s="128">
        <v>0</v>
      </c>
      <c r="BL379" s="127">
        <v>17.51501</v>
      </c>
    </row>
    <row r="380" spans="1:64" s="102" customFormat="1" x14ac:dyDescent="0.5">
      <c r="B380" s="103">
        <v>2013</v>
      </c>
      <c r="C380" s="104">
        <v>8308</v>
      </c>
      <c r="D380" s="103">
        <v>17</v>
      </c>
      <c r="E380" s="103">
        <v>5000</v>
      </c>
      <c r="F380" s="103">
        <v>5400</v>
      </c>
      <c r="G380" s="103"/>
      <c r="H380" s="103"/>
      <c r="I380" s="105" t="s">
        <v>118</v>
      </c>
      <c r="J380" s="106">
        <v>3226539.45</v>
      </c>
      <c r="K380" s="106">
        <v>23899496.699999999</v>
      </c>
      <c r="L380" s="106">
        <f t="shared" si="62"/>
        <v>27126036.149999999</v>
      </c>
      <c r="M380" s="106">
        <v>3445315.06</v>
      </c>
      <c r="N380" s="106">
        <v>0</v>
      </c>
      <c r="O380" s="106">
        <f t="shared" si="61"/>
        <v>3445315.06</v>
      </c>
      <c r="P380" s="106">
        <f t="shared" si="63"/>
        <v>30571351.209999997</v>
      </c>
      <c r="Q380" s="87"/>
      <c r="R380" s="106">
        <v>0</v>
      </c>
      <c r="S380" s="106">
        <v>22879999.949999999</v>
      </c>
      <c r="T380" s="106">
        <v>22879999.949999999</v>
      </c>
      <c r="U380" s="106">
        <v>3281110</v>
      </c>
      <c r="V380" s="106">
        <v>0</v>
      </c>
      <c r="W380" s="106">
        <v>3281110</v>
      </c>
      <c r="X380" s="106">
        <v>26161109.949999999</v>
      </c>
      <c r="Y380" s="87"/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87"/>
      <c r="AH380" s="106">
        <v>0</v>
      </c>
      <c r="AI380" s="106">
        <v>0</v>
      </c>
      <c r="AJ380" s="106">
        <v>0</v>
      </c>
      <c r="AK380" s="106">
        <v>0</v>
      </c>
      <c r="AL380" s="106">
        <v>0</v>
      </c>
      <c r="AM380" s="106">
        <v>0</v>
      </c>
      <c r="AN380" s="106">
        <v>0</v>
      </c>
      <c r="AO380" s="87"/>
      <c r="AP380" s="106">
        <v>0</v>
      </c>
      <c r="AQ380" s="106">
        <v>0.05</v>
      </c>
      <c r="AR380" s="106">
        <v>0.05</v>
      </c>
      <c r="AS380" s="106">
        <v>0</v>
      </c>
      <c r="AT380" s="106">
        <v>0</v>
      </c>
      <c r="AU380" s="106">
        <v>0</v>
      </c>
      <c r="AV380" s="106">
        <v>0.05</v>
      </c>
      <c r="AW380" s="87"/>
      <c r="AX380" s="106">
        <f t="shared" si="64"/>
        <v>3226539.45</v>
      </c>
      <c r="AY380" s="106">
        <f t="shared" si="65"/>
        <v>1019496.7</v>
      </c>
      <c r="AZ380" s="106">
        <f t="shared" si="66"/>
        <v>4246036.1500000004</v>
      </c>
      <c r="BA380" s="106">
        <f t="shared" si="67"/>
        <v>164205.06000000006</v>
      </c>
      <c r="BB380" s="106">
        <f t="shared" si="68"/>
        <v>0</v>
      </c>
      <c r="BC380" s="106">
        <f t="shared" si="69"/>
        <v>164205.06000000006</v>
      </c>
      <c r="BD380" s="106">
        <f t="shared" si="70"/>
        <v>4410241.2100000009</v>
      </c>
      <c r="BE380" s="106"/>
      <c r="BF380" s="107"/>
      <c r="BG380" s="107"/>
      <c r="BH380" s="107"/>
      <c r="BI380" s="107"/>
      <c r="BJ380" s="107"/>
      <c r="BK380" s="107"/>
      <c r="BL380" s="108"/>
    </row>
    <row r="381" spans="1:64" s="109" customFormat="1" x14ac:dyDescent="0.5">
      <c r="B381" s="110">
        <v>2013</v>
      </c>
      <c r="C381" s="111">
        <v>8308</v>
      </c>
      <c r="D381" s="110">
        <v>17</v>
      </c>
      <c r="E381" s="110">
        <v>5000</v>
      </c>
      <c r="F381" s="110">
        <v>5400</v>
      </c>
      <c r="G381" s="110">
        <v>541</v>
      </c>
      <c r="H381" s="110"/>
      <c r="I381" s="112" t="s">
        <v>119</v>
      </c>
      <c r="J381" s="113">
        <v>3226539.45</v>
      </c>
      <c r="K381" s="113">
        <v>23899496.699999999</v>
      </c>
      <c r="L381" s="113">
        <f t="shared" si="62"/>
        <v>27126036.149999999</v>
      </c>
      <c r="M381" s="113">
        <v>3445315.06</v>
      </c>
      <c r="N381" s="113">
        <v>0</v>
      </c>
      <c r="O381" s="113">
        <f t="shared" si="61"/>
        <v>3445315.06</v>
      </c>
      <c r="P381" s="113">
        <f t="shared" si="63"/>
        <v>30571351.209999997</v>
      </c>
      <c r="Q381" s="87"/>
      <c r="R381" s="113">
        <v>0</v>
      </c>
      <c r="S381" s="113">
        <v>22879999.949999999</v>
      </c>
      <c r="T381" s="113">
        <v>22879999.949999999</v>
      </c>
      <c r="U381" s="113">
        <v>3281110</v>
      </c>
      <c r="V381" s="113">
        <v>0</v>
      </c>
      <c r="W381" s="113">
        <v>3281110</v>
      </c>
      <c r="X381" s="113">
        <v>26161109.949999999</v>
      </c>
      <c r="Y381" s="87"/>
      <c r="Z381" s="113">
        <v>0</v>
      </c>
      <c r="AA381" s="113">
        <v>0</v>
      </c>
      <c r="AB381" s="113">
        <v>0</v>
      </c>
      <c r="AC381" s="113">
        <v>0</v>
      </c>
      <c r="AD381" s="113">
        <v>0</v>
      </c>
      <c r="AE381" s="113">
        <v>0</v>
      </c>
      <c r="AF381" s="113">
        <v>0</v>
      </c>
      <c r="AG381" s="87"/>
      <c r="AH381" s="113">
        <v>0</v>
      </c>
      <c r="AI381" s="113">
        <v>0</v>
      </c>
      <c r="AJ381" s="113">
        <v>0</v>
      </c>
      <c r="AK381" s="113">
        <v>0</v>
      </c>
      <c r="AL381" s="113">
        <v>0</v>
      </c>
      <c r="AM381" s="113">
        <v>0</v>
      </c>
      <c r="AN381" s="113">
        <v>0</v>
      </c>
      <c r="AO381" s="87"/>
      <c r="AP381" s="113">
        <v>0</v>
      </c>
      <c r="AQ381" s="113">
        <v>0.05</v>
      </c>
      <c r="AR381" s="113">
        <v>0.05</v>
      </c>
      <c r="AS381" s="113">
        <v>0</v>
      </c>
      <c r="AT381" s="113">
        <v>0</v>
      </c>
      <c r="AU381" s="113">
        <v>0</v>
      </c>
      <c r="AV381" s="113">
        <v>0.05</v>
      </c>
      <c r="AW381" s="87"/>
      <c r="AX381" s="113">
        <f t="shared" si="64"/>
        <v>3226539.45</v>
      </c>
      <c r="AY381" s="113">
        <f t="shared" si="65"/>
        <v>1019496.7</v>
      </c>
      <c r="AZ381" s="113">
        <f t="shared" si="66"/>
        <v>4246036.1500000004</v>
      </c>
      <c r="BA381" s="113">
        <f t="shared" si="67"/>
        <v>164205.06000000006</v>
      </c>
      <c r="BB381" s="113">
        <f t="shared" si="68"/>
        <v>0</v>
      </c>
      <c r="BC381" s="113">
        <f t="shared" si="69"/>
        <v>164205.06000000006</v>
      </c>
      <c r="BD381" s="113">
        <f t="shared" si="70"/>
        <v>4410241.2100000009</v>
      </c>
      <c r="BE381" s="113"/>
      <c r="BF381" s="114"/>
      <c r="BG381" s="114"/>
      <c r="BH381" s="114"/>
      <c r="BI381" s="114"/>
      <c r="BJ381" s="114"/>
      <c r="BK381" s="114"/>
      <c r="BL381" s="115"/>
    </row>
    <row r="382" spans="1:64" s="116" customFormat="1" x14ac:dyDescent="0.5">
      <c r="B382" s="117">
        <v>2013</v>
      </c>
      <c r="C382" s="118">
        <v>8308</v>
      </c>
      <c r="D382" s="117">
        <v>17</v>
      </c>
      <c r="E382" s="117">
        <v>5000</v>
      </c>
      <c r="F382" s="117">
        <v>5400</v>
      </c>
      <c r="G382" s="117">
        <v>541</v>
      </c>
      <c r="H382" s="117">
        <v>54101</v>
      </c>
      <c r="I382" s="119" t="s">
        <v>187</v>
      </c>
      <c r="J382" s="87">
        <f>3120265.45+106274</f>
        <v>3226539.45</v>
      </c>
      <c r="K382" s="87">
        <v>23899496.699999999</v>
      </c>
      <c r="L382" s="87">
        <f t="shared" si="62"/>
        <v>27126036.149999999</v>
      </c>
      <c r="M382" s="87">
        <f>3389145.24+56169.82</f>
        <v>3445315.06</v>
      </c>
      <c r="N382" s="87">
        <v>0</v>
      </c>
      <c r="O382" s="87">
        <f t="shared" si="61"/>
        <v>3445315.06</v>
      </c>
      <c r="P382" s="87">
        <f t="shared" si="63"/>
        <v>30571351.209999997</v>
      </c>
      <c r="Q382" s="87"/>
      <c r="R382" s="87">
        <v>0</v>
      </c>
      <c r="S382" s="87">
        <v>22879999.949999999</v>
      </c>
      <c r="T382" s="87">
        <v>22879999.949999999</v>
      </c>
      <c r="U382" s="87">
        <v>3281110</v>
      </c>
      <c r="V382" s="87">
        <v>0</v>
      </c>
      <c r="W382" s="87">
        <v>3281110</v>
      </c>
      <c r="X382" s="87">
        <v>26161109.949999999</v>
      </c>
      <c r="Y382" s="87"/>
      <c r="Z382" s="87">
        <v>0</v>
      </c>
      <c r="AA382" s="87">
        <v>0</v>
      </c>
      <c r="AB382" s="87">
        <v>0</v>
      </c>
      <c r="AC382" s="87">
        <v>0</v>
      </c>
      <c r="AD382" s="87">
        <v>0</v>
      </c>
      <c r="AE382" s="87">
        <v>0</v>
      </c>
      <c r="AF382" s="87">
        <v>0</v>
      </c>
      <c r="AG382" s="87"/>
      <c r="AH382" s="87">
        <v>0</v>
      </c>
      <c r="AI382" s="87">
        <v>0</v>
      </c>
      <c r="AJ382" s="87">
        <v>0</v>
      </c>
      <c r="AK382" s="87">
        <v>0</v>
      </c>
      <c r="AL382" s="87">
        <v>0</v>
      </c>
      <c r="AM382" s="87">
        <v>0</v>
      </c>
      <c r="AN382" s="87">
        <v>0</v>
      </c>
      <c r="AO382" s="87"/>
      <c r="AP382" s="87">
        <v>0</v>
      </c>
      <c r="AQ382" s="87">
        <v>0.05</v>
      </c>
      <c r="AR382" s="87">
        <v>0.05</v>
      </c>
      <c r="AS382" s="87">
        <v>0</v>
      </c>
      <c r="AT382" s="87">
        <v>0</v>
      </c>
      <c r="AU382" s="87">
        <v>0</v>
      </c>
      <c r="AV382" s="87">
        <v>0.05</v>
      </c>
      <c r="AW382" s="87"/>
      <c r="AX382" s="120">
        <f t="shared" si="64"/>
        <v>3226539.45</v>
      </c>
      <c r="AY382" s="120">
        <f t="shared" si="65"/>
        <v>1019496.7</v>
      </c>
      <c r="AZ382" s="120">
        <f t="shared" si="66"/>
        <v>4246036.1500000004</v>
      </c>
      <c r="BA382" s="120">
        <f t="shared" si="67"/>
        <v>164205.06000000006</v>
      </c>
      <c r="BB382" s="120">
        <f t="shared" si="68"/>
        <v>0</v>
      </c>
      <c r="BC382" s="120">
        <f t="shared" si="69"/>
        <v>164205.06000000006</v>
      </c>
      <c r="BD382" s="120">
        <f t="shared" si="70"/>
        <v>4410241.2100000009</v>
      </c>
      <c r="BE382" s="120" t="s">
        <v>72</v>
      </c>
      <c r="BF382" s="87">
        <v>76</v>
      </c>
      <c r="BG382" s="87">
        <v>0</v>
      </c>
      <c r="BH382" s="87">
        <v>69</v>
      </c>
      <c r="BI382" s="87">
        <v>0</v>
      </c>
      <c r="BJ382" s="128">
        <v>7</v>
      </c>
      <c r="BK382" s="128">
        <v>0</v>
      </c>
      <c r="BL382" s="127">
        <v>17.54101</v>
      </c>
    </row>
    <row r="383" spans="1:64" s="95" customFormat="1" x14ac:dyDescent="0.5">
      <c r="B383" s="103">
        <v>2013</v>
      </c>
      <c r="C383" s="104">
        <v>8308</v>
      </c>
      <c r="D383" s="103">
        <v>17</v>
      </c>
      <c r="E383" s="103">
        <v>5000</v>
      </c>
      <c r="F383" s="103">
        <v>5500</v>
      </c>
      <c r="G383" s="103"/>
      <c r="H383" s="103"/>
      <c r="I383" s="105" t="s">
        <v>188</v>
      </c>
      <c r="J383" s="106">
        <v>401800</v>
      </c>
      <c r="K383" s="106">
        <v>0</v>
      </c>
      <c r="L383" s="106">
        <f t="shared" si="62"/>
        <v>401800</v>
      </c>
      <c r="M383" s="106">
        <v>0</v>
      </c>
      <c r="N383" s="106">
        <v>0</v>
      </c>
      <c r="O383" s="106">
        <f t="shared" si="61"/>
        <v>0</v>
      </c>
      <c r="P383" s="106">
        <f t="shared" si="63"/>
        <v>401800</v>
      </c>
      <c r="Q383" s="87"/>
      <c r="R383" s="106">
        <v>401800</v>
      </c>
      <c r="S383" s="106">
        <v>0</v>
      </c>
      <c r="T383" s="106">
        <v>401800</v>
      </c>
      <c r="U383" s="106">
        <v>0</v>
      </c>
      <c r="V383" s="106">
        <v>0</v>
      </c>
      <c r="W383" s="106">
        <v>0</v>
      </c>
      <c r="X383" s="106">
        <v>401800</v>
      </c>
      <c r="Y383" s="87"/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87"/>
      <c r="AH383" s="106">
        <v>0</v>
      </c>
      <c r="AI383" s="106">
        <v>0</v>
      </c>
      <c r="AJ383" s="106">
        <v>0</v>
      </c>
      <c r="AK383" s="106">
        <v>0</v>
      </c>
      <c r="AL383" s="106">
        <v>0</v>
      </c>
      <c r="AM383" s="106">
        <v>0</v>
      </c>
      <c r="AN383" s="106">
        <v>0</v>
      </c>
      <c r="AO383" s="87"/>
      <c r="AP383" s="106">
        <v>0</v>
      </c>
      <c r="AQ383" s="106">
        <v>0</v>
      </c>
      <c r="AR383" s="106">
        <v>0</v>
      </c>
      <c r="AS383" s="106">
        <v>0</v>
      </c>
      <c r="AT383" s="106">
        <v>0</v>
      </c>
      <c r="AU383" s="106">
        <v>0</v>
      </c>
      <c r="AV383" s="106">
        <v>0</v>
      </c>
      <c r="AW383" s="87"/>
      <c r="AX383" s="106">
        <f t="shared" si="64"/>
        <v>0</v>
      </c>
      <c r="AY383" s="106">
        <f t="shared" si="65"/>
        <v>0</v>
      </c>
      <c r="AZ383" s="106">
        <f t="shared" si="66"/>
        <v>0</v>
      </c>
      <c r="BA383" s="106">
        <f t="shared" si="67"/>
        <v>0</v>
      </c>
      <c r="BB383" s="106">
        <f t="shared" si="68"/>
        <v>0</v>
      </c>
      <c r="BC383" s="106">
        <f t="shared" si="69"/>
        <v>0</v>
      </c>
      <c r="BD383" s="106">
        <f t="shared" si="70"/>
        <v>0</v>
      </c>
      <c r="BE383" s="106"/>
      <c r="BF383" s="107"/>
      <c r="BG383" s="107"/>
      <c r="BH383" s="107"/>
      <c r="BI383" s="107"/>
      <c r="BJ383" s="107"/>
      <c r="BK383" s="107"/>
      <c r="BL383" s="108"/>
    </row>
    <row r="384" spans="1:64" s="116" customFormat="1" x14ac:dyDescent="0.5">
      <c r="A384" s="95"/>
      <c r="B384" s="110">
        <v>2013</v>
      </c>
      <c r="C384" s="163">
        <v>8308</v>
      </c>
      <c r="D384" s="110">
        <v>17</v>
      </c>
      <c r="E384" s="110">
        <v>5000</v>
      </c>
      <c r="F384" s="110">
        <v>5500</v>
      </c>
      <c r="G384" s="110">
        <v>551</v>
      </c>
      <c r="H384" s="110"/>
      <c r="I384" s="112" t="s">
        <v>189</v>
      </c>
      <c r="J384" s="113">
        <v>401800</v>
      </c>
      <c r="K384" s="113">
        <v>0</v>
      </c>
      <c r="L384" s="113">
        <f t="shared" si="62"/>
        <v>401800</v>
      </c>
      <c r="M384" s="113">
        <v>0</v>
      </c>
      <c r="N384" s="113">
        <v>0</v>
      </c>
      <c r="O384" s="113">
        <f t="shared" ref="O384:O389" si="73">M384+N384</f>
        <v>0</v>
      </c>
      <c r="P384" s="113">
        <f t="shared" si="63"/>
        <v>401800</v>
      </c>
      <c r="Q384" s="87"/>
      <c r="R384" s="113">
        <v>401800</v>
      </c>
      <c r="S384" s="113">
        <v>0</v>
      </c>
      <c r="T384" s="113">
        <v>401800</v>
      </c>
      <c r="U384" s="113">
        <v>0</v>
      </c>
      <c r="V384" s="113">
        <v>0</v>
      </c>
      <c r="W384" s="113">
        <v>0</v>
      </c>
      <c r="X384" s="113">
        <v>401800</v>
      </c>
      <c r="Y384" s="87"/>
      <c r="Z384" s="113">
        <v>0</v>
      </c>
      <c r="AA384" s="113">
        <v>0</v>
      </c>
      <c r="AB384" s="113">
        <v>0</v>
      </c>
      <c r="AC384" s="113">
        <v>0</v>
      </c>
      <c r="AD384" s="113">
        <v>0</v>
      </c>
      <c r="AE384" s="113">
        <v>0</v>
      </c>
      <c r="AF384" s="113">
        <v>0</v>
      </c>
      <c r="AG384" s="87"/>
      <c r="AH384" s="113">
        <v>0</v>
      </c>
      <c r="AI384" s="113">
        <v>0</v>
      </c>
      <c r="AJ384" s="113">
        <v>0</v>
      </c>
      <c r="AK384" s="113">
        <v>0</v>
      </c>
      <c r="AL384" s="113">
        <v>0</v>
      </c>
      <c r="AM384" s="113">
        <v>0</v>
      </c>
      <c r="AN384" s="113">
        <v>0</v>
      </c>
      <c r="AO384" s="87"/>
      <c r="AP384" s="113">
        <v>0</v>
      </c>
      <c r="AQ384" s="113">
        <v>0</v>
      </c>
      <c r="AR384" s="113">
        <v>0</v>
      </c>
      <c r="AS384" s="113">
        <v>0</v>
      </c>
      <c r="AT384" s="113">
        <v>0</v>
      </c>
      <c r="AU384" s="113">
        <v>0</v>
      </c>
      <c r="AV384" s="113">
        <v>0</v>
      </c>
      <c r="AW384" s="87"/>
      <c r="AX384" s="113">
        <f t="shared" si="64"/>
        <v>0</v>
      </c>
      <c r="AY384" s="113">
        <f t="shared" si="65"/>
        <v>0</v>
      </c>
      <c r="AZ384" s="113">
        <f t="shared" si="66"/>
        <v>0</v>
      </c>
      <c r="BA384" s="113">
        <f t="shared" si="67"/>
        <v>0</v>
      </c>
      <c r="BB384" s="113">
        <f t="shared" si="68"/>
        <v>0</v>
      </c>
      <c r="BC384" s="113">
        <f t="shared" si="69"/>
        <v>0</v>
      </c>
      <c r="BD384" s="113">
        <f t="shared" si="70"/>
        <v>0</v>
      </c>
      <c r="BE384" s="113"/>
      <c r="BF384" s="114"/>
      <c r="BG384" s="114"/>
      <c r="BH384" s="114"/>
      <c r="BI384" s="114"/>
      <c r="BJ384" s="114"/>
      <c r="BK384" s="114"/>
      <c r="BL384" s="115"/>
    </row>
    <row r="385" spans="2:64" s="95" customFormat="1" x14ac:dyDescent="0.5">
      <c r="B385" s="117">
        <v>2013</v>
      </c>
      <c r="C385" s="169">
        <v>8308</v>
      </c>
      <c r="D385" s="117">
        <v>17</v>
      </c>
      <c r="E385" s="117">
        <v>5000</v>
      </c>
      <c r="F385" s="117">
        <v>5500</v>
      </c>
      <c r="G385" s="117">
        <v>551</v>
      </c>
      <c r="H385" s="117">
        <v>55102</v>
      </c>
      <c r="I385" s="119" t="s">
        <v>190</v>
      </c>
      <c r="J385" s="87">
        <v>401800</v>
      </c>
      <c r="K385" s="87">
        <v>0</v>
      </c>
      <c r="L385" s="87">
        <f t="shared" ref="L385:L389" si="74">J385+K385</f>
        <v>401800</v>
      </c>
      <c r="M385" s="87">
        <v>0</v>
      </c>
      <c r="N385" s="87">
        <v>0</v>
      </c>
      <c r="O385" s="87">
        <f t="shared" si="73"/>
        <v>0</v>
      </c>
      <c r="P385" s="87">
        <f t="shared" ref="P385:P389" si="75">L385+O385</f>
        <v>401800</v>
      </c>
      <c r="Q385" s="87"/>
      <c r="R385" s="87">
        <v>401800</v>
      </c>
      <c r="S385" s="87">
        <v>0</v>
      </c>
      <c r="T385" s="87">
        <v>401800</v>
      </c>
      <c r="U385" s="87">
        <v>0</v>
      </c>
      <c r="V385" s="87">
        <v>0</v>
      </c>
      <c r="W385" s="87">
        <v>0</v>
      </c>
      <c r="X385" s="87">
        <v>401800</v>
      </c>
      <c r="Y385" s="87"/>
      <c r="Z385" s="87">
        <v>0</v>
      </c>
      <c r="AA385" s="87">
        <v>0</v>
      </c>
      <c r="AB385" s="87">
        <v>0</v>
      </c>
      <c r="AC385" s="87">
        <v>0</v>
      </c>
      <c r="AD385" s="87">
        <v>0</v>
      </c>
      <c r="AE385" s="87">
        <v>0</v>
      </c>
      <c r="AF385" s="87">
        <v>0</v>
      </c>
      <c r="AG385" s="87"/>
      <c r="AH385" s="87">
        <v>0</v>
      </c>
      <c r="AI385" s="87">
        <v>0</v>
      </c>
      <c r="AJ385" s="87">
        <v>0</v>
      </c>
      <c r="AK385" s="87">
        <v>0</v>
      </c>
      <c r="AL385" s="87">
        <v>0</v>
      </c>
      <c r="AM385" s="87">
        <v>0</v>
      </c>
      <c r="AN385" s="87">
        <v>0</v>
      </c>
      <c r="AO385" s="87"/>
      <c r="AP385" s="87">
        <v>0</v>
      </c>
      <c r="AQ385" s="87">
        <v>0</v>
      </c>
      <c r="AR385" s="87">
        <v>0</v>
      </c>
      <c r="AS385" s="87">
        <v>0</v>
      </c>
      <c r="AT385" s="87">
        <v>0</v>
      </c>
      <c r="AU385" s="87">
        <v>0</v>
      </c>
      <c r="AV385" s="87">
        <v>0</v>
      </c>
      <c r="AW385" s="87"/>
      <c r="AX385" s="120">
        <f t="shared" si="64"/>
        <v>0</v>
      </c>
      <c r="AY385" s="120">
        <f t="shared" si="65"/>
        <v>0</v>
      </c>
      <c r="AZ385" s="120">
        <f t="shared" si="66"/>
        <v>0</v>
      </c>
      <c r="BA385" s="120">
        <f t="shared" si="67"/>
        <v>0</v>
      </c>
      <c r="BB385" s="120">
        <f t="shared" si="68"/>
        <v>0</v>
      </c>
      <c r="BC385" s="120">
        <f t="shared" si="69"/>
        <v>0</v>
      </c>
      <c r="BD385" s="120">
        <f t="shared" si="70"/>
        <v>0</v>
      </c>
      <c r="BE385" s="120" t="s">
        <v>103</v>
      </c>
      <c r="BF385" s="87">
        <v>400</v>
      </c>
      <c r="BG385" s="87">
        <v>0</v>
      </c>
      <c r="BH385" s="87">
        <v>400</v>
      </c>
      <c r="BI385" s="87">
        <v>0</v>
      </c>
      <c r="BJ385" s="128">
        <v>0</v>
      </c>
      <c r="BK385" s="128">
        <v>0</v>
      </c>
      <c r="BL385" s="127">
        <v>17.551020000000001</v>
      </c>
    </row>
    <row r="386" spans="2:64" s="95" customFormat="1" x14ac:dyDescent="0.5">
      <c r="B386" s="103">
        <v>2013</v>
      </c>
      <c r="C386" s="104">
        <v>8308</v>
      </c>
      <c r="D386" s="103">
        <v>17</v>
      </c>
      <c r="E386" s="103">
        <v>5000</v>
      </c>
      <c r="F386" s="103">
        <v>5600</v>
      </c>
      <c r="G386" s="103"/>
      <c r="H386" s="103"/>
      <c r="I386" s="105" t="s">
        <v>127</v>
      </c>
      <c r="J386" s="106">
        <v>1847999.92</v>
      </c>
      <c r="K386" s="106">
        <v>0</v>
      </c>
      <c r="L386" s="106">
        <f t="shared" si="74"/>
        <v>1847999.92</v>
      </c>
      <c r="M386" s="106">
        <v>0</v>
      </c>
      <c r="N386" s="106">
        <v>0</v>
      </c>
      <c r="O386" s="106">
        <f t="shared" si="73"/>
        <v>0</v>
      </c>
      <c r="P386" s="106">
        <f t="shared" si="75"/>
        <v>1847999.92</v>
      </c>
      <c r="Q386" s="87"/>
      <c r="R386" s="106">
        <v>1847999.92</v>
      </c>
      <c r="S386" s="106">
        <v>0</v>
      </c>
      <c r="T386" s="106">
        <v>1847999.92</v>
      </c>
      <c r="U386" s="106">
        <v>0</v>
      </c>
      <c r="V386" s="106">
        <v>0</v>
      </c>
      <c r="W386" s="106">
        <v>0</v>
      </c>
      <c r="X386" s="106">
        <v>1847999.92</v>
      </c>
      <c r="Y386" s="87"/>
      <c r="Z386" s="106">
        <v>0</v>
      </c>
      <c r="AA386" s="106">
        <v>0</v>
      </c>
      <c r="AB386" s="106">
        <v>0</v>
      </c>
      <c r="AC386" s="106">
        <v>0</v>
      </c>
      <c r="AD386" s="106">
        <v>0</v>
      </c>
      <c r="AE386" s="106">
        <v>0</v>
      </c>
      <c r="AF386" s="106">
        <v>0</v>
      </c>
      <c r="AG386" s="87"/>
      <c r="AH386" s="106">
        <v>0</v>
      </c>
      <c r="AI386" s="106">
        <v>0</v>
      </c>
      <c r="AJ386" s="106">
        <v>0</v>
      </c>
      <c r="AK386" s="106">
        <v>0</v>
      </c>
      <c r="AL386" s="106">
        <v>0</v>
      </c>
      <c r="AM386" s="106">
        <v>0</v>
      </c>
      <c r="AN386" s="106">
        <v>0</v>
      </c>
      <c r="AO386" s="87"/>
      <c r="AP386" s="106">
        <v>0</v>
      </c>
      <c r="AQ386" s="106">
        <v>0</v>
      </c>
      <c r="AR386" s="106">
        <v>0</v>
      </c>
      <c r="AS386" s="106">
        <v>0</v>
      </c>
      <c r="AT386" s="106">
        <v>0</v>
      </c>
      <c r="AU386" s="106">
        <v>0</v>
      </c>
      <c r="AV386" s="106">
        <v>0</v>
      </c>
      <c r="AW386" s="87"/>
      <c r="AX386" s="106">
        <f t="shared" si="64"/>
        <v>0</v>
      </c>
      <c r="AY386" s="106">
        <f t="shared" si="65"/>
        <v>0</v>
      </c>
      <c r="AZ386" s="106">
        <f t="shared" si="66"/>
        <v>0</v>
      </c>
      <c r="BA386" s="106">
        <f t="shared" si="67"/>
        <v>0</v>
      </c>
      <c r="BB386" s="106">
        <f t="shared" si="68"/>
        <v>0</v>
      </c>
      <c r="BC386" s="106">
        <f t="shared" si="69"/>
        <v>0</v>
      </c>
      <c r="BD386" s="106">
        <f t="shared" si="70"/>
        <v>0</v>
      </c>
      <c r="BE386" s="106"/>
      <c r="BF386" s="107"/>
      <c r="BG386" s="107"/>
      <c r="BH386" s="107"/>
      <c r="BI386" s="107"/>
      <c r="BJ386" s="107"/>
      <c r="BK386" s="107"/>
      <c r="BL386" s="108"/>
    </row>
    <row r="387" spans="2:64" s="95" customFormat="1" x14ac:dyDescent="0.5">
      <c r="B387" s="110">
        <v>2013</v>
      </c>
      <c r="C387" s="163">
        <v>8308</v>
      </c>
      <c r="D387" s="110">
        <v>17</v>
      </c>
      <c r="E387" s="110">
        <v>5000</v>
      </c>
      <c r="F387" s="110">
        <v>5600</v>
      </c>
      <c r="G387" s="110">
        <v>562</v>
      </c>
      <c r="H387" s="110"/>
      <c r="I387" s="112" t="s">
        <v>128</v>
      </c>
      <c r="J387" s="113">
        <v>1847999.92</v>
      </c>
      <c r="K387" s="113">
        <v>0</v>
      </c>
      <c r="L387" s="113">
        <f t="shared" si="74"/>
        <v>1847999.92</v>
      </c>
      <c r="M387" s="113">
        <v>0</v>
      </c>
      <c r="N387" s="113">
        <v>0</v>
      </c>
      <c r="O387" s="113">
        <f t="shared" si="73"/>
        <v>0</v>
      </c>
      <c r="P387" s="113">
        <f t="shared" si="75"/>
        <v>1847999.92</v>
      </c>
      <c r="Q387" s="87"/>
      <c r="R387" s="113">
        <v>1847999.92</v>
      </c>
      <c r="S387" s="113">
        <v>0</v>
      </c>
      <c r="T387" s="113">
        <v>1847999.92</v>
      </c>
      <c r="U387" s="113">
        <v>0</v>
      </c>
      <c r="V387" s="113">
        <v>0</v>
      </c>
      <c r="W387" s="113">
        <v>0</v>
      </c>
      <c r="X387" s="113">
        <v>1847999.92</v>
      </c>
      <c r="Y387" s="87"/>
      <c r="Z387" s="113">
        <v>0</v>
      </c>
      <c r="AA387" s="113">
        <v>0</v>
      </c>
      <c r="AB387" s="113">
        <v>0</v>
      </c>
      <c r="AC387" s="113">
        <v>0</v>
      </c>
      <c r="AD387" s="113">
        <v>0</v>
      </c>
      <c r="AE387" s="113">
        <v>0</v>
      </c>
      <c r="AF387" s="113">
        <v>0</v>
      </c>
      <c r="AG387" s="87"/>
      <c r="AH387" s="113">
        <v>0</v>
      </c>
      <c r="AI387" s="113">
        <v>0</v>
      </c>
      <c r="AJ387" s="113">
        <v>0</v>
      </c>
      <c r="AK387" s="113">
        <v>0</v>
      </c>
      <c r="AL387" s="113">
        <v>0</v>
      </c>
      <c r="AM387" s="113">
        <v>0</v>
      </c>
      <c r="AN387" s="113">
        <v>0</v>
      </c>
      <c r="AO387" s="87"/>
      <c r="AP387" s="113">
        <v>0</v>
      </c>
      <c r="AQ387" s="113">
        <v>0</v>
      </c>
      <c r="AR387" s="113">
        <v>0</v>
      </c>
      <c r="AS387" s="113">
        <v>0</v>
      </c>
      <c r="AT387" s="113">
        <v>0</v>
      </c>
      <c r="AU387" s="113">
        <v>0</v>
      </c>
      <c r="AV387" s="113">
        <v>0</v>
      </c>
      <c r="AW387" s="87"/>
      <c r="AX387" s="113">
        <f t="shared" si="64"/>
        <v>0</v>
      </c>
      <c r="AY387" s="113">
        <f t="shared" si="65"/>
        <v>0</v>
      </c>
      <c r="AZ387" s="113">
        <f t="shared" si="66"/>
        <v>0</v>
      </c>
      <c r="BA387" s="113">
        <f t="shared" si="67"/>
        <v>0</v>
      </c>
      <c r="BB387" s="113">
        <f t="shared" si="68"/>
        <v>0</v>
      </c>
      <c r="BC387" s="113">
        <f t="shared" si="69"/>
        <v>0</v>
      </c>
      <c r="BD387" s="113">
        <f t="shared" si="70"/>
        <v>0</v>
      </c>
      <c r="BE387" s="113"/>
      <c r="BF387" s="114"/>
      <c r="BG387" s="114"/>
      <c r="BH387" s="114"/>
      <c r="BI387" s="114"/>
      <c r="BJ387" s="114"/>
      <c r="BK387" s="114"/>
      <c r="BL387" s="115"/>
    </row>
    <row r="388" spans="2:64" s="116" customFormat="1" x14ac:dyDescent="0.5">
      <c r="B388" s="117">
        <v>2013</v>
      </c>
      <c r="C388" s="169">
        <v>8308</v>
      </c>
      <c r="D388" s="117">
        <v>17</v>
      </c>
      <c r="E388" s="117">
        <v>5000</v>
      </c>
      <c r="F388" s="117">
        <v>5600</v>
      </c>
      <c r="G388" s="117">
        <v>562</v>
      </c>
      <c r="H388" s="117">
        <v>56201</v>
      </c>
      <c r="I388" s="119" t="s">
        <v>128</v>
      </c>
      <c r="J388" s="87">
        <f>1854400-6400.08</f>
        <v>1847999.92</v>
      </c>
      <c r="K388" s="87">
        <v>0</v>
      </c>
      <c r="L388" s="87">
        <f t="shared" si="74"/>
        <v>1847999.92</v>
      </c>
      <c r="M388" s="87">
        <v>0</v>
      </c>
      <c r="N388" s="87">
        <v>0</v>
      </c>
      <c r="O388" s="87">
        <f t="shared" si="73"/>
        <v>0</v>
      </c>
      <c r="P388" s="87">
        <f t="shared" si="75"/>
        <v>1847999.92</v>
      </c>
      <c r="Q388" s="87"/>
      <c r="R388" s="87">
        <v>1847999.92</v>
      </c>
      <c r="S388" s="87">
        <v>0</v>
      </c>
      <c r="T388" s="87">
        <v>1847999.92</v>
      </c>
      <c r="U388" s="87">
        <v>0</v>
      </c>
      <c r="V388" s="87">
        <v>0</v>
      </c>
      <c r="W388" s="87">
        <v>0</v>
      </c>
      <c r="X388" s="87">
        <v>1847999.92</v>
      </c>
      <c r="Y388" s="87"/>
      <c r="Z388" s="87">
        <v>0</v>
      </c>
      <c r="AA388" s="87">
        <v>0</v>
      </c>
      <c r="AB388" s="87">
        <v>0</v>
      </c>
      <c r="AC388" s="87">
        <v>0</v>
      </c>
      <c r="AD388" s="87">
        <v>0</v>
      </c>
      <c r="AE388" s="87">
        <v>0</v>
      </c>
      <c r="AF388" s="87">
        <v>0</v>
      </c>
      <c r="AG388" s="87"/>
      <c r="AH388" s="87">
        <v>0</v>
      </c>
      <c r="AI388" s="87">
        <v>0</v>
      </c>
      <c r="AJ388" s="87">
        <v>0</v>
      </c>
      <c r="AK388" s="87">
        <v>0</v>
      </c>
      <c r="AL388" s="87">
        <v>0</v>
      </c>
      <c r="AM388" s="87">
        <v>0</v>
      </c>
      <c r="AN388" s="87">
        <v>0</v>
      </c>
      <c r="AO388" s="87"/>
      <c r="AP388" s="87">
        <v>0</v>
      </c>
      <c r="AQ388" s="87">
        <v>0</v>
      </c>
      <c r="AR388" s="87">
        <v>0</v>
      </c>
      <c r="AS388" s="87">
        <v>0</v>
      </c>
      <c r="AT388" s="87">
        <v>0</v>
      </c>
      <c r="AU388" s="87">
        <v>0</v>
      </c>
      <c r="AV388" s="87">
        <v>0</v>
      </c>
      <c r="AW388" s="87"/>
      <c r="AX388" s="120">
        <f t="shared" si="64"/>
        <v>0</v>
      </c>
      <c r="AY388" s="120">
        <f t="shared" si="65"/>
        <v>0</v>
      </c>
      <c r="AZ388" s="120">
        <f t="shared" si="66"/>
        <v>0</v>
      </c>
      <c r="BA388" s="120">
        <f t="shared" si="67"/>
        <v>0</v>
      </c>
      <c r="BB388" s="120">
        <f t="shared" si="68"/>
        <v>0</v>
      </c>
      <c r="BC388" s="120">
        <f t="shared" si="69"/>
        <v>0</v>
      </c>
      <c r="BD388" s="120">
        <f t="shared" si="70"/>
        <v>0</v>
      </c>
      <c r="BE388" s="120" t="s">
        <v>103</v>
      </c>
      <c r="BF388" s="87">
        <v>22</v>
      </c>
      <c r="BG388" s="87">
        <v>0</v>
      </c>
      <c r="BH388" s="87">
        <v>22</v>
      </c>
      <c r="BI388" s="87">
        <v>0</v>
      </c>
      <c r="BJ388" s="128">
        <v>0</v>
      </c>
      <c r="BK388" s="128">
        <v>0</v>
      </c>
      <c r="BL388" s="127">
        <v>17.562010000000001</v>
      </c>
    </row>
    <row r="389" spans="2:64" s="95" customFormat="1" x14ac:dyDescent="0.5">
      <c r="B389" s="96">
        <v>2013</v>
      </c>
      <c r="C389" s="97">
        <v>8308</v>
      </c>
      <c r="D389" s="96">
        <v>17</v>
      </c>
      <c r="E389" s="96">
        <v>6000</v>
      </c>
      <c r="F389" s="96"/>
      <c r="G389" s="96"/>
      <c r="H389" s="96"/>
      <c r="I389" s="98" t="s">
        <v>96</v>
      </c>
      <c r="J389" s="99">
        <v>0</v>
      </c>
      <c r="K389" s="99">
        <v>0</v>
      </c>
      <c r="L389" s="99">
        <f t="shared" si="74"/>
        <v>0</v>
      </c>
      <c r="M389" s="99">
        <v>6500000</v>
      </c>
      <c r="N389" s="99">
        <v>0</v>
      </c>
      <c r="O389" s="99">
        <f t="shared" si="73"/>
        <v>6500000</v>
      </c>
      <c r="P389" s="99">
        <f t="shared" si="75"/>
        <v>6500000</v>
      </c>
      <c r="Q389" s="87"/>
      <c r="R389" s="99">
        <v>0</v>
      </c>
      <c r="S389" s="99">
        <v>0</v>
      </c>
      <c r="T389" s="99">
        <v>0</v>
      </c>
      <c r="U389" s="99">
        <v>6460362.3099999996</v>
      </c>
      <c r="V389" s="99">
        <v>0</v>
      </c>
      <c r="W389" s="99">
        <v>6460362.3099999996</v>
      </c>
      <c r="X389" s="99">
        <v>6460362.3099999996</v>
      </c>
      <c r="Y389" s="87"/>
      <c r="Z389" s="99">
        <v>0</v>
      </c>
      <c r="AA389" s="99">
        <v>0</v>
      </c>
      <c r="AB389" s="99">
        <v>0</v>
      </c>
      <c r="AC389" s="99">
        <v>0</v>
      </c>
      <c r="AD389" s="99">
        <v>0</v>
      </c>
      <c r="AE389" s="99">
        <v>0</v>
      </c>
      <c r="AF389" s="99">
        <v>0</v>
      </c>
      <c r="AG389" s="87"/>
      <c r="AH389" s="99">
        <v>0</v>
      </c>
      <c r="AI389" s="99">
        <v>0</v>
      </c>
      <c r="AJ389" s="99">
        <v>0</v>
      </c>
      <c r="AK389" s="99">
        <v>0</v>
      </c>
      <c r="AL389" s="99">
        <v>0</v>
      </c>
      <c r="AM389" s="99">
        <v>0</v>
      </c>
      <c r="AN389" s="99">
        <v>0</v>
      </c>
      <c r="AO389" s="87"/>
      <c r="AP389" s="99">
        <v>0</v>
      </c>
      <c r="AQ389" s="99">
        <v>0</v>
      </c>
      <c r="AR389" s="99">
        <v>0</v>
      </c>
      <c r="AS389" s="99">
        <v>19384.29</v>
      </c>
      <c r="AT389" s="99">
        <v>0</v>
      </c>
      <c r="AU389" s="99">
        <v>19384.29</v>
      </c>
      <c r="AV389" s="99">
        <v>19384.29</v>
      </c>
      <c r="AW389" s="87"/>
      <c r="AX389" s="99">
        <f t="shared" ref="AX389:AX392" si="76">J389-R389-Z389-AH389-AP389</f>
        <v>0</v>
      </c>
      <c r="AY389" s="99">
        <f t="shared" ref="AY389:AY392" si="77">K389-S389-AA389-AI389-AQ389</f>
        <v>0</v>
      </c>
      <c r="AZ389" s="99">
        <f t="shared" ref="AZ389:AZ392" si="78">AX389+AY389</f>
        <v>0</v>
      </c>
      <c r="BA389" s="99">
        <f t="shared" ref="BA389:BA392" si="79">M389-U389-AC389-AK389-AS389</f>
        <v>20253.400000000409</v>
      </c>
      <c r="BB389" s="99">
        <f t="shared" ref="BB389:BB392" si="80">N389-V389-AD389-AL389-AT389</f>
        <v>0</v>
      </c>
      <c r="BC389" s="99">
        <f t="shared" ref="BC389:BC392" si="81">BA389+BB389</f>
        <v>20253.400000000409</v>
      </c>
      <c r="BD389" s="99">
        <f t="shared" ref="BD389:BD392" si="82">AZ389+BC389</f>
        <v>20253.400000000409</v>
      </c>
      <c r="BE389" s="99"/>
      <c r="BF389" s="100"/>
      <c r="BG389" s="100"/>
      <c r="BH389" s="100"/>
      <c r="BI389" s="100"/>
      <c r="BJ389" s="100"/>
      <c r="BK389" s="100"/>
      <c r="BL389" s="101"/>
    </row>
    <row r="390" spans="2:64" s="116" customFormat="1" x14ac:dyDescent="0.5">
      <c r="B390" s="103">
        <v>2013</v>
      </c>
      <c r="C390" s="104">
        <v>8308</v>
      </c>
      <c r="D390" s="103">
        <v>17</v>
      </c>
      <c r="E390" s="103">
        <v>6000</v>
      </c>
      <c r="F390" s="103">
        <v>6200</v>
      </c>
      <c r="G390" s="103"/>
      <c r="H390" s="103"/>
      <c r="I390" s="105" t="s">
        <v>109</v>
      </c>
      <c r="J390" s="106">
        <v>0</v>
      </c>
      <c r="K390" s="106">
        <v>0</v>
      </c>
      <c r="L390" s="106">
        <v>0</v>
      </c>
      <c r="M390" s="106">
        <v>6500000</v>
      </c>
      <c r="N390" s="106">
        <v>0</v>
      </c>
      <c r="O390" s="106">
        <v>6500000</v>
      </c>
      <c r="P390" s="106">
        <v>6500000</v>
      </c>
      <c r="Q390" s="87"/>
      <c r="R390" s="106">
        <v>0</v>
      </c>
      <c r="S390" s="106">
        <v>0</v>
      </c>
      <c r="T390" s="106">
        <v>0</v>
      </c>
      <c r="U390" s="106">
        <v>6460362.3099999996</v>
      </c>
      <c r="V390" s="106">
        <v>0</v>
      </c>
      <c r="W390" s="106">
        <v>6460362.3099999996</v>
      </c>
      <c r="X390" s="106">
        <v>6460362.3099999996</v>
      </c>
      <c r="Y390" s="87"/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</v>
      </c>
      <c r="AG390" s="87"/>
      <c r="AH390" s="106">
        <v>0</v>
      </c>
      <c r="AI390" s="106">
        <v>0</v>
      </c>
      <c r="AJ390" s="106">
        <v>0</v>
      </c>
      <c r="AK390" s="106">
        <v>0</v>
      </c>
      <c r="AL390" s="106">
        <v>0</v>
      </c>
      <c r="AM390" s="106">
        <v>0</v>
      </c>
      <c r="AN390" s="106">
        <v>0</v>
      </c>
      <c r="AO390" s="87"/>
      <c r="AP390" s="106">
        <v>0</v>
      </c>
      <c r="AQ390" s="106">
        <v>0</v>
      </c>
      <c r="AR390" s="106">
        <v>0</v>
      </c>
      <c r="AS390" s="106">
        <v>19384.29</v>
      </c>
      <c r="AT390" s="106">
        <v>0</v>
      </c>
      <c r="AU390" s="106">
        <v>19384.29</v>
      </c>
      <c r="AV390" s="106">
        <v>19384.29</v>
      </c>
      <c r="AW390" s="87"/>
      <c r="AX390" s="106">
        <f t="shared" si="76"/>
        <v>0</v>
      </c>
      <c r="AY390" s="106">
        <f t="shared" si="77"/>
        <v>0</v>
      </c>
      <c r="AZ390" s="106">
        <f t="shared" si="78"/>
        <v>0</v>
      </c>
      <c r="BA390" s="106">
        <f t="shared" si="79"/>
        <v>20253.400000000409</v>
      </c>
      <c r="BB390" s="106">
        <f t="shared" si="80"/>
        <v>0</v>
      </c>
      <c r="BC390" s="106">
        <f t="shared" si="81"/>
        <v>20253.400000000409</v>
      </c>
      <c r="BD390" s="106">
        <f t="shared" si="82"/>
        <v>20253.400000000409</v>
      </c>
      <c r="BE390" s="106"/>
      <c r="BF390" s="107"/>
      <c r="BG390" s="107"/>
      <c r="BH390" s="107"/>
      <c r="BI390" s="107"/>
      <c r="BJ390" s="107"/>
      <c r="BK390" s="107"/>
      <c r="BL390" s="108"/>
    </row>
    <row r="391" spans="2:64" s="95" customFormat="1" x14ac:dyDescent="0.5">
      <c r="B391" s="110">
        <v>2013</v>
      </c>
      <c r="C391" s="111">
        <v>8308</v>
      </c>
      <c r="D391" s="110">
        <v>17</v>
      </c>
      <c r="E391" s="110">
        <v>6000</v>
      </c>
      <c r="F391" s="110">
        <v>6200</v>
      </c>
      <c r="G391" s="110">
        <v>622</v>
      </c>
      <c r="H391" s="110"/>
      <c r="I391" s="112" t="s">
        <v>98</v>
      </c>
      <c r="J391" s="113">
        <v>0</v>
      </c>
      <c r="K391" s="113">
        <v>0</v>
      </c>
      <c r="L391" s="113">
        <v>0</v>
      </c>
      <c r="M391" s="113">
        <v>6500000</v>
      </c>
      <c r="N391" s="113">
        <v>0</v>
      </c>
      <c r="O391" s="113">
        <v>6500000</v>
      </c>
      <c r="P391" s="113">
        <v>6500000</v>
      </c>
      <c r="Q391" s="87"/>
      <c r="R391" s="113">
        <v>0</v>
      </c>
      <c r="S391" s="113">
        <v>0</v>
      </c>
      <c r="T391" s="113">
        <v>0</v>
      </c>
      <c r="U391" s="113">
        <v>6460362.3099999996</v>
      </c>
      <c r="V391" s="113">
        <v>0</v>
      </c>
      <c r="W391" s="113">
        <v>6460362.3099999996</v>
      </c>
      <c r="X391" s="113">
        <v>6460362.3099999996</v>
      </c>
      <c r="Y391" s="87"/>
      <c r="Z391" s="113">
        <v>0</v>
      </c>
      <c r="AA391" s="113">
        <v>0</v>
      </c>
      <c r="AB391" s="113">
        <v>0</v>
      </c>
      <c r="AC391" s="113">
        <v>0</v>
      </c>
      <c r="AD391" s="113">
        <v>0</v>
      </c>
      <c r="AE391" s="113">
        <v>0</v>
      </c>
      <c r="AF391" s="113">
        <v>0</v>
      </c>
      <c r="AG391" s="87"/>
      <c r="AH391" s="113">
        <v>0</v>
      </c>
      <c r="AI391" s="113">
        <v>0</v>
      </c>
      <c r="AJ391" s="113">
        <v>0</v>
      </c>
      <c r="AK391" s="113">
        <v>0</v>
      </c>
      <c r="AL391" s="113">
        <v>0</v>
      </c>
      <c r="AM391" s="113">
        <v>0</v>
      </c>
      <c r="AN391" s="113">
        <v>0</v>
      </c>
      <c r="AO391" s="87"/>
      <c r="AP391" s="113">
        <v>0</v>
      </c>
      <c r="AQ391" s="113">
        <v>0</v>
      </c>
      <c r="AR391" s="113">
        <v>0</v>
      </c>
      <c r="AS391" s="113">
        <v>19384.29</v>
      </c>
      <c r="AT391" s="113">
        <v>0</v>
      </c>
      <c r="AU391" s="113">
        <v>19384.29</v>
      </c>
      <c r="AV391" s="113">
        <v>19384.29</v>
      </c>
      <c r="AW391" s="113">
        <v>0</v>
      </c>
      <c r="AX391" s="113">
        <f t="shared" si="76"/>
        <v>0</v>
      </c>
      <c r="AY391" s="113">
        <f t="shared" si="77"/>
        <v>0</v>
      </c>
      <c r="AZ391" s="113">
        <f t="shared" si="78"/>
        <v>0</v>
      </c>
      <c r="BA391" s="113">
        <f t="shared" si="79"/>
        <v>20253.400000000409</v>
      </c>
      <c r="BB391" s="113">
        <f t="shared" si="80"/>
        <v>0</v>
      </c>
      <c r="BC391" s="113">
        <f t="shared" si="81"/>
        <v>20253.400000000409</v>
      </c>
      <c r="BD391" s="113">
        <f t="shared" si="82"/>
        <v>20253.400000000409</v>
      </c>
      <c r="BE391" s="113"/>
      <c r="BF391" s="114"/>
      <c r="BG391" s="114"/>
      <c r="BH391" s="114"/>
      <c r="BI391" s="114"/>
      <c r="BJ391" s="114"/>
      <c r="BK391" s="114"/>
      <c r="BL391" s="115"/>
    </row>
    <row r="392" spans="2:64" s="116" customFormat="1" x14ac:dyDescent="0.5">
      <c r="B392" s="117">
        <v>2013</v>
      </c>
      <c r="C392" s="118">
        <v>8308</v>
      </c>
      <c r="D392" s="117">
        <v>17</v>
      </c>
      <c r="E392" s="117">
        <v>6000</v>
      </c>
      <c r="F392" s="117">
        <v>6200</v>
      </c>
      <c r="G392" s="117">
        <v>622</v>
      </c>
      <c r="H392" s="117">
        <v>62202</v>
      </c>
      <c r="I392" s="119" t="s">
        <v>131</v>
      </c>
      <c r="J392" s="87">
        <v>0</v>
      </c>
      <c r="K392" s="87">
        <v>0</v>
      </c>
      <c r="L392" s="87">
        <v>0</v>
      </c>
      <c r="M392" s="87">
        <v>6500000</v>
      </c>
      <c r="N392" s="87">
        <v>0</v>
      </c>
      <c r="O392" s="87">
        <v>6500000</v>
      </c>
      <c r="P392" s="87">
        <v>6500000</v>
      </c>
      <c r="Q392" s="87"/>
      <c r="R392" s="87">
        <v>0</v>
      </c>
      <c r="S392" s="87">
        <v>0</v>
      </c>
      <c r="T392" s="87">
        <v>0</v>
      </c>
      <c r="U392" s="87">
        <v>6460362.3099999996</v>
      </c>
      <c r="V392" s="87">
        <v>0</v>
      </c>
      <c r="W392" s="87">
        <v>6460362.3099999996</v>
      </c>
      <c r="X392" s="87">
        <v>6460362.3099999996</v>
      </c>
      <c r="Y392" s="87"/>
      <c r="Z392" s="87">
        <v>0</v>
      </c>
      <c r="AA392" s="87">
        <v>0</v>
      </c>
      <c r="AB392" s="87">
        <v>0</v>
      </c>
      <c r="AC392" s="87">
        <v>0</v>
      </c>
      <c r="AD392" s="87">
        <v>0</v>
      </c>
      <c r="AE392" s="87">
        <v>0</v>
      </c>
      <c r="AF392" s="87">
        <v>0</v>
      </c>
      <c r="AG392" s="87"/>
      <c r="AH392" s="87">
        <v>0</v>
      </c>
      <c r="AI392" s="87">
        <v>0</v>
      </c>
      <c r="AJ392" s="87">
        <v>0</v>
      </c>
      <c r="AK392" s="87">
        <v>0</v>
      </c>
      <c r="AL392" s="87">
        <v>0</v>
      </c>
      <c r="AM392" s="87">
        <v>0</v>
      </c>
      <c r="AN392" s="87">
        <v>0</v>
      </c>
      <c r="AO392" s="87"/>
      <c r="AP392" s="87">
        <v>0</v>
      </c>
      <c r="AQ392" s="87">
        <v>0</v>
      </c>
      <c r="AR392" s="87">
        <v>0</v>
      </c>
      <c r="AS392" s="87">
        <v>19384.29</v>
      </c>
      <c r="AT392" s="87">
        <v>0</v>
      </c>
      <c r="AU392" s="87">
        <v>19384.29</v>
      </c>
      <c r="AV392" s="87">
        <v>19384.29</v>
      </c>
      <c r="AW392" s="87"/>
      <c r="AX392" s="120">
        <f t="shared" si="76"/>
        <v>0</v>
      </c>
      <c r="AY392" s="120">
        <f t="shared" si="77"/>
        <v>0</v>
      </c>
      <c r="AZ392" s="120">
        <f t="shared" si="78"/>
        <v>0</v>
      </c>
      <c r="BA392" s="120">
        <f t="shared" si="79"/>
        <v>20253.400000000409</v>
      </c>
      <c r="BB392" s="120">
        <f t="shared" si="80"/>
        <v>0</v>
      </c>
      <c r="BC392" s="120">
        <f t="shared" si="81"/>
        <v>20253.400000000409</v>
      </c>
      <c r="BD392" s="120">
        <f t="shared" si="82"/>
        <v>20253.400000000409</v>
      </c>
      <c r="BE392" s="120" t="s">
        <v>100</v>
      </c>
      <c r="BF392" s="87">
        <v>4</v>
      </c>
      <c r="BG392" s="87">
        <v>0</v>
      </c>
      <c r="BH392" s="87">
        <v>4</v>
      </c>
      <c r="BI392" s="87">
        <v>0</v>
      </c>
      <c r="BJ392" s="128">
        <v>0</v>
      </c>
      <c r="BK392" s="128">
        <v>0</v>
      </c>
      <c r="BL392" s="127">
        <v>17.62201</v>
      </c>
    </row>
    <row r="393" spans="2:64" x14ac:dyDescent="0.5">
      <c r="B393"/>
      <c r="C393"/>
      <c r="D393"/>
      <c r="E393"/>
      <c r="F393"/>
      <c r="G393"/>
      <c r="H393"/>
      <c r="I393"/>
      <c r="J393" s="179"/>
      <c r="K393" s="179"/>
      <c r="L393" s="179"/>
      <c r="M393" s="179"/>
      <c r="N393" s="179"/>
      <c r="O393" s="179"/>
      <c r="P393" s="179"/>
      <c r="Q393" s="179"/>
      <c r="R393" s="179"/>
      <c r="S393" s="179"/>
      <c r="T393" s="179"/>
      <c r="U393" s="179"/>
      <c r="V393" s="179"/>
      <c r="W393" s="179"/>
      <c r="X393" s="179"/>
      <c r="Y393" s="179"/>
      <c r="Z393" s="179"/>
      <c r="AA393" s="179"/>
      <c r="AB393" s="179"/>
      <c r="AC393" s="179"/>
      <c r="AD393" s="179"/>
      <c r="AE393" s="179"/>
      <c r="AF393" s="179"/>
      <c r="AG393" s="179"/>
      <c r="AH393" s="179"/>
      <c r="AI393" s="179"/>
      <c r="AJ393" s="179"/>
      <c r="AK393" s="179"/>
      <c r="AL393" s="179"/>
      <c r="AM393" s="179"/>
      <c r="AN393" s="179"/>
      <c r="AO393" s="179"/>
      <c r="AP393" s="179"/>
      <c r="AQ393" s="179"/>
      <c r="AR393" s="179"/>
      <c r="AS393" s="179"/>
      <c r="AT393" s="179"/>
      <c r="AU393" s="179"/>
      <c r="AV393" s="179"/>
      <c r="AW393" s="179"/>
      <c r="AX393" s="179"/>
      <c r="AY393" s="179"/>
      <c r="AZ393" s="179"/>
      <c r="BA393" s="179"/>
      <c r="BB393" s="179"/>
      <c r="BC393" s="179"/>
      <c r="BD393" s="179"/>
      <c r="BE393" s="179"/>
      <c r="BF393" s="180"/>
      <c r="BG393" s="180"/>
      <c r="BH393" s="180"/>
      <c r="BI393" s="180"/>
      <c r="BJ393" s="180"/>
      <c r="BK393" s="180"/>
      <c r="BL393" s="127"/>
    </row>
    <row r="394" spans="2:64" x14ac:dyDescent="0.5">
      <c r="B394"/>
      <c r="C394"/>
      <c r="D394"/>
      <c r="E394"/>
      <c r="F394"/>
      <c r="G394"/>
      <c r="H394"/>
      <c r="I394"/>
      <c r="J394" s="179"/>
      <c r="K394" s="179"/>
      <c r="L394" s="179"/>
      <c r="M394" s="179"/>
      <c r="N394" s="179"/>
      <c r="O394" s="179"/>
      <c r="P394" s="179"/>
      <c r="Q394" s="179"/>
      <c r="R394" s="179"/>
      <c r="S394" s="179"/>
      <c r="T394" s="179"/>
      <c r="U394" s="179"/>
      <c r="V394" s="179"/>
      <c r="W394" s="179"/>
      <c r="X394" s="179"/>
      <c r="Y394" s="179"/>
      <c r="Z394" s="179"/>
      <c r="AA394" s="179"/>
      <c r="AB394" s="179"/>
      <c r="AC394" s="179"/>
      <c r="AD394" s="179"/>
      <c r="AE394" s="179"/>
      <c r="AF394" s="179"/>
      <c r="AG394" s="179"/>
      <c r="AH394" s="179"/>
      <c r="AI394" s="179"/>
      <c r="AJ394" s="179"/>
      <c r="AK394" s="179"/>
      <c r="AL394" s="179"/>
      <c r="AM394" s="179"/>
      <c r="AN394" s="179"/>
      <c r="AO394" s="179"/>
      <c r="AP394" s="179"/>
      <c r="AQ394" s="179"/>
      <c r="AR394" s="179"/>
      <c r="AS394" s="179"/>
      <c r="AT394" s="179"/>
      <c r="AU394" s="179"/>
      <c r="AV394" s="179"/>
      <c r="AW394" s="179"/>
      <c r="AX394" s="179"/>
      <c r="AY394" s="179"/>
      <c r="AZ394" s="179"/>
      <c r="BA394" s="179"/>
      <c r="BB394" s="179"/>
      <c r="BC394" s="179"/>
      <c r="BD394" s="179"/>
      <c r="BE394" s="179"/>
      <c r="BF394" s="180"/>
      <c r="BG394" s="180"/>
      <c r="BH394" s="180"/>
      <c r="BI394" s="180"/>
      <c r="BJ394" s="180"/>
      <c r="BK394" s="180"/>
      <c r="BL394" s="127"/>
    </row>
    <row r="395" spans="2:64" x14ac:dyDescent="0.5">
      <c r="B395"/>
      <c r="C395"/>
      <c r="D395"/>
      <c r="E395"/>
      <c r="F395"/>
      <c r="G395"/>
      <c r="H395"/>
      <c r="I395"/>
      <c r="J395" s="179"/>
      <c r="K395" s="179"/>
      <c r="L395" s="179"/>
      <c r="M395" s="179"/>
      <c r="N395" s="179"/>
      <c r="O395" s="179"/>
      <c r="P395" s="179"/>
      <c r="Q395" s="179"/>
      <c r="R395" s="179"/>
      <c r="S395" s="179"/>
      <c r="T395" s="179"/>
      <c r="U395" s="179"/>
      <c r="V395" s="179"/>
      <c r="W395" s="179"/>
      <c r="X395" s="179"/>
      <c r="Y395" s="179"/>
      <c r="Z395" s="179"/>
      <c r="AA395" s="179"/>
      <c r="AB395" s="179"/>
      <c r="AC395" s="179"/>
      <c r="AD395" s="179"/>
      <c r="AE395" s="179"/>
      <c r="AF395" s="179"/>
      <c r="AG395" s="179"/>
      <c r="AH395" s="179"/>
      <c r="AI395" s="179"/>
      <c r="AJ395" s="179"/>
      <c r="AK395" s="179"/>
      <c r="AL395" s="179"/>
      <c r="AM395" s="179"/>
      <c r="AN395" s="179"/>
      <c r="AO395" s="179"/>
      <c r="AP395" s="179"/>
      <c r="AQ395" s="179"/>
      <c r="AR395" s="179"/>
      <c r="AS395" s="179"/>
      <c r="AT395" s="179"/>
      <c r="AU395" s="179"/>
      <c r="AV395" s="179"/>
      <c r="AW395" s="179"/>
      <c r="AX395" s="179"/>
      <c r="AY395" s="179"/>
      <c r="AZ395" s="179"/>
      <c r="BA395" s="179"/>
      <c r="BB395" s="179"/>
      <c r="BC395" s="179"/>
      <c r="BD395" s="179"/>
      <c r="BE395" s="179"/>
      <c r="BF395" s="180"/>
      <c r="BG395" s="180"/>
      <c r="BH395" s="180"/>
      <c r="BI395" s="180"/>
      <c r="BJ395" s="180"/>
      <c r="BK395" s="180"/>
      <c r="BL395" s="127"/>
    </row>
    <row r="396" spans="2:64" x14ac:dyDescent="0.5">
      <c r="B396"/>
      <c r="C396"/>
      <c r="D396"/>
      <c r="E396"/>
      <c r="F396"/>
      <c r="G396"/>
      <c r="H396"/>
      <c r="I396"/>
      <c r="J396" s="179"/>
      <c r="K396" s="179"/>
      <c r="L396" s="179"/>
      <c r="M396" s="179"/>
      <c r="N396" s="179"/>
      <c r="O396" s="179"/>
      <c r="P396" s="179"/>
      <c r="Q396" s="179"/>
      <c r="R396" s="179"/>
      <c r="S396" s="179"/>
      <c r="T396" s="179"/>
      <c r="U396" s="179"/>
      <c r="V396" s="179"/>
      <c r="W396" s="179"/>
      <c r="X396" s="179"/>
      <c r="Y396" s="179"/>
      <c r="Z396" s="179"/>
      <c r="AA396" s="179"/>
      <c r="AB396" s="179"/>
      <c r="AC396" s="179"/>
      <c r="AD396" s="179"/>
      <c r="AE396" s="179"/>
      <c r="AF396" s="179"/>
      <c r="AG396" s="179"/>
      <c r="AH396" s="179"/>
      <c r="AI396" s="179"/>
      <c r="AJ396" s="179"/>
      <c r="AK396" s="179"/>
      <c r="AL396" s="179"/>
      <c r="AM396" s="179"/>
      <c r="AN396" s="179"/>
      <c r="AO396" s="179"/>
      <c r="AP396" s="179"/>
      <c r="AQ396" s="179"/>
      <c r="AR396" s="179"/>
      <c r="AS396" s="179"/>
      <c r="AT396" s="179"/>
      <c r="AU396" s="179"/>
      <c r="AV396" s="179"/>
      <c r="AW396" s="179"/>
      <c r="AX396" s="179"/>
      <c r="AY396" s="179"/>
      <c r="AZ396" s="179"/>
      <c r="BA396" s="179"/>
      <c r="BB396" s="179"/>
      <c r="BC396" s="179"/>
      <c r="BD396" s="179"/>
      <c r="BE396" s="179"/>
      <c r="BF396" s="180"/>
      <c r="BG396" s="180"/>
      <c r="BH396" s="180"/>
      <c r="BI396" s="180"/>
      <c r="BJ396" s="180"/>
      <c r="BK396" s="180"/>
      <c r="BL396" s="127"/>
    </row>
    <row r="397" spans="2:64" x14ac:dyDescent="0.5">
      <c r="B397"/>
      <c r="C397"/>
      <c r="D397"/>
      <c r="E397"/>
      <c r="F397"/>
      <c r="G397"/>
      <c r="H397"/>
      <c r="I397"/>
      <c r="J397" s="179"/>
      <c r="K397" s="179"/>
      <c r="L397" s="179"/>
      <c r="M397" s="179"/>
      <c r="N397" s="179"/>
      <c r="O397" s="179"/>
      <c r="P397" s="179"/>
      <c r="Q397" s="179"/>
      <c r="R397" s="179"/>
      <c r="S397" s="179"/>
      <c r="T397" s="179"/>
      <c r="U397" s="179"/>
      <c r="V397" s="179"/>
      <c r="W397" s="179"/>
      <c r="X397" s="179"/>
      <c r="Y397" s="179"/>
      <c r="Z397" s="179"/>
      <c r="AA397" s="179"/>
      <c r="AB397" s="179"/>
      <c r="AC397" s="179"/>
      <c r="AD397" s="179"/>
      <c r="AE397" s="179"/>
      <c r="AF397" s="179"/>
      <c r="AG397" s="179"/>
      <c r="AH397" s="179"/>
      <c r="AI397" s="179"/>
      <c r="AJ397" s="179"/>
      <c r="AK397" s="179"/>
      <c r="AL397" s="179"/>
      <c r="AM397" s="179"/>
      <c r="AN397" s="179"/>
      <c r="AO397" s="179"/>
      <c r="AP397" s="179"/>
      <c r="AQ397" s="179"/>
      <c r="AR397" s="179"/>
      <c r="AS397" s="179"/>
      <c r="AT397" s="179"/>
      <c r="AU397" s="179"/>
      <c r="AV397" s="179"/>
      <c r="AW397" s="179"/>
      <c r="AX397" s="179"/>
      <c r="AY397" s="179"/>
      <c r="AZ397" s="179"/>
      <c r="BA397" s="179"/>
      <c r="BB397" s="179"/>
      <c r="BC397" s="179"/>
      <c r="BD397" s="179"/>
      <c r="BE397" s="179"/>
      <c r="BF397" s="180"/>
      <c r="BG397" s="180"/>
      <c r="BH397" s="180"/>
      <c r="BI397" s="180"/>
      <c r="BJ397" s="180"/>
      <c r="BK397" s="180"/>
      <c r="BL397" s="127"/>
    </row>
    <row r="398" spans="2:64" x14ac:dyDescent="0.5">
      <c r="B398"/>
      <c r="C398"/>
      <c r="D398"/>
      <c r="E398"/>
      <c r="F398"/>
      <c r="G398"/>
      <c r="H398"/>
      <c r="I398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179"/>
      <c r="V398" s="179"/>
      <c r="W398" s="179"/>
      <c r="X398" s="179"/>
      <c r="Y398" s="179"/>
      <c r="Z398" s="179"/>
      <c r="AA398" s="179"/>
      <c r="AB398" s="179"/>
      <c r="AC398" s="179"/>
      <c r="AD398" s="179"/>
      <c r="AE398" s="179"/>
      <c r="AF398" s="179"/>
      <c r="AG398" s="179"/>
      <c r="AH398" s="179"/>
      <c r="AI398" s="179"/>
      <c r="AJ398" s="179"/>
      <c r="AK398" s="179"/>
      <c r="AL398" s="179"/>
      <c r="AM398" s="179"/>
      <c r="AN398" s="179"/>
      <c r="AO398" s="179"/>
      <c r="AP398" s="179"/>
      <c r="AQ398" s="179"/>
      <c r="AR398" s="179"/>
      <c r="AS398" s="179"/>
      <c r="AT398" s="179"/>
      <c r="AU398" s="179"/>
      <c r="AV398" s="179"/>
      <c r="AW398" s="179"/>
      <c r="AX398" s="179"/>
      <c r="AY398" s="179"/>
      <c r="AZ398" s="179"/>
      <c r="BA398" s="179"/>
      <c r="BB398" s="179"/>
      <c r="BC398" s="179"/>
      <c r="BD398" s="179"/>
      <c r="BE398" s="179"/>
      <c r="BF398" s="179"/>
      <c r="BG398" s="179"/>
      <c r="BH398" s="179"/>
      <c r="BI398" s="179"/>
      <c r="BJ398" s="179"/>
      <c r="BK398" s="179"/>
      <c r="BL398" s="127"/>
    </row>
    <row r="399" spans="2:64" x14ac:dyDescent="0.5">
      <c r="B399"/>
      <c r="C399"/>
      <c r="D399"/>
      <c r="E399"/>
      <c r="F399"/>
      <c r="G399"/>
      <c r="H399"/>
      <c r="I399"/>
      <c r="J399" s="179"/>
      <c r="K399" s="179"/>
      <c r="L399" s="179"/>
      <c r="M399" s="179"/>
      <c r="N399" s="179"/>
      <c r="O399" s="179"/>
      <c r="P399" s="179"/>
      <c r="Q399" s="179"/>
      <c r="R399" s="179"/>
      <c r="S399" s="179"/>
      <c r="T399" s="179"/>
      <c r="U399" s="179"/>
      <c r="V399" s="179"/>
      <c r="W399" s="179"/>
      <c r="X399" s="179"/>
      <c r="Y399" s="179"/>
      <c r="Z399" s="179"/>
      <c r="AA399" s="179"/>
      <c r="AB399" s="179"/>
      <c r="AC399" s="179"/>
      <c r="AD399" s="179"/>
      <c r="AE399" s="179"/>
      <c r="AF399" s="179"/>
      <c r="AG399" s="179"/>
      <c r="AH399" s="179"/>
      <c r="AI399" s="179"/>
      <c r="AJ399" s="179"/>
      <c r="AK399" s="179"/>
      <c r="AL399" s="179"/>
      <c r="AM399" s="179"/>
      <c r="AN399" s="179"/>
      <c r="AO399" s="179"/>
      <c r="AP399" s="179"/>
      <c r="AQ399" s="179"/>
      <c r="AR399" s="179"/>
      <c r="AS399" s="179"/>
      <c r="AT399" s="179"/>
      <c r="AU399" s="179"/>
      <c r="AV399" s="179"/>
      <c r="AW399" s="179"/>
      <c r="AX399" s="179"/>
      <c r="AY399" s="179"/>
      <c r="AZ399" s="179"/>
      <c r="BA399" s="179"/>
      <c r="BB399" s="179"/>
      <c r="BC399" s="179"/>
      <c r="BD399" s="179"/>
      <c r="BE399" s="179"/>
      <c r="BF399" s="179"/>
      <c r="BG399" s="179"/>
      <c r="BH399" s="179"/>
      <c r="BI399" s="179"/>
      <c r="BJ399" s="179"/>
      <c r="BK399" s="179"/>
      <c r="BL399" s="127"/>
    </row>
    <row r="400" spans="2:64" x14ac:dyDescent="0.5">
      <c r="B400"/>
      <c r="C400"/>
      <c r="D400"/>
      <c r="E400"/>
      <c r="F400"/>
      <c r="G400"/>
      <c r="H400"/>
      <c r="I400"/>
      <c r="J400" s="179"/>
      <c r="K400" s="179"/>
      <c r="L400" s="179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79"/>
      <c r="Z400" s="179"/>
      <c r="AA400" s="179"/>
      <c r="AB400" s="179"/>
      <c r="AC400" s="179"/>
      <c r="AD400" s="179"/>
      <c r="AE400" s="179"/>
      <c r="AF400" s="179"/>
      <c r="AG400" s="179"/>
      <c r="AH400" s="179"/>
      <c r="AI400" s="179"/>
      <c r="AJ400" s="179"/>
      <c r="AK400" s="179"/>
      <c r="AL400" s="179"/>
      <c r="AM400" s="179"/>
      <c r="AN400" s="179"/>
      <c r="AO400" s="179"/>
      <c r="AP400" s="179"/>
      <c r="AQ400" s="179"/>
      <c r="AR400" s="179"/>
      <c r="AS400" s="179"/>
      <c r="AT400" s="179"/>
      <c r="AU400" s="179"/>
      <c r="AV400" s="179"/>
      <c r="AW400" s="179"/>
      <c r="AX400" s="179"/>
      <c r="AY400" s="179"/>
      <c r="AZ400" s="179"/>
      <c r="BA400" s="179"/>
      <c r="BB400" s="179"/>
      <c r="BC400" s="179"/>
      <c r="BD400" s="179"/>
      <c r="BE400" s="179"/>
      <c r="BF400" s="179"/>
      <c r="BG400" s="179"/>
      <c r="BH400" s="179"/>
      <c r="BI400" s="179"/>
      <c r="BJ400" s="179"/>
      <c r="BK400" s="179"/>
      <c r="BL400" s="127"/>
    </row>
    <row r="401" spans="2:64" x14ac:dyDescent="0.5">
      <c r="B401"/>
      <c r="C401"/>
      <c r="D401"/>
      <c r="E401"/>
      <c r="F401"/>
      <c r="G401"/>
      <c r="H401"/>
      <c r="I401"/>
      <c r="J401" s="179"/>
      <c r="K401" s="179"/>
      <c r="L401" s="179"/>
      <c r="M401" s="179"/>
      <c r="N401" s="179"/>
      <c r="O401" s="179"/>
      <c r="P401" s="179"/>
      <c r="Q401" s="179"/>
      <c r="R401" s="179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  <c r="AC401" s="179"/>
      <c r="AD401" s="179"/>
      <c r="AE401" s="179"/>
      <c r="AF401" s="179"/>
      <c r="AG401" s="179"/>
      <c r="AH401" s="179"/>
      <c r="AI401" s="179"/>
      <c r="AJ401" s="179"/>
      <c r="AK401" s="179"/>
      <c r="AL401" s="179"/>
      <c r="AM401" s="179"/>
      <c r="AN401" s="179"/>
      <c r="AO401" s="179"/>
      <c r="AP401" s="179"/>
      <c r="AQ401" s="179"/>
      <c r="AR401" s="179"/>
      <c r="AS401" s="179"/>
      <c r="AT401" s="179"/>
      <c r="AU401" s="179"/>
      <c r="AV401" s="179"/>
      <c r="AW401" s="179"/>
      <c r="AX401" s="179"/>
      <c r="AY401" s="179"/>
      <c r="AZ401" s="179"/>
      <c r="BA401" s="179"/>
      <c r="BB401" s="179"/>
      <c r="BC401" s="179"/>
      <c r="BD401" s="179"/>
      <c r="BE401" s="179"/>
      <c r="BF401" s="179"/>
      <c r="BG401" s="179"/>
      <c r="BH401" s="179"/>
      <c r="BI401" s="179"/>
      <c r="BJ401" s="179"/>
      <c r="BK401" s="179"/>
      <c r="BL401" s="127"/>
    </row>
    <row r="402" spans="2:64" x14ac:dyDescent="0.5">
      <c r="B402"/>
      <c r="C402"/>
      <c r="D402"/>
      <c r="E402"/>
      <c r="F402"/>
      <c r="G402" s="181"/>
      <c r="H402" s="181"/>
      <c r="I402" s="181"/>
      <c r="J402" s="182"/>
      <c r="K402" s="182"/>
      <c r="L402" s="182"/>
      <c r="M402" s="182"/>
      <c r="N402" s="182"/>
      <c r="O402" s="182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79"/>
      <c r="AT402" s="179"/>
      <c r="AU402" s="179"/>
      <c r="AV402" s="179"/>
      <c r="AW402" s="179"/>
      <c r="AX402" s="179"/>
      <c r="AY402" s="179"/>
      <c r="AZ402" s="179"/>
      <c r="BA402" s="179"/>
      <c r="BB402" s="179"/>
      <c r="BC402" s="179"/>
      <c r="BD402" s="179"/>
      <c r="BE402" s="179"/>
      <c r="BF402" s="179"/>
      <c r="BG402" s="179"/>
      <c r="BH402" s="179"/>
      <c r="BI402" s="179"/>
      <c r="BJ402" s="179"/>
      <c r="BK402" s="179"/>
      <c r="BL402" s="127"/>
    </row>
    <row r="403" spans="2:64" x14ac:dyDescent="0.5"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79"/>
      <c r="Y403" s="179"/>
      <c r="Z403" s="183"/>
      <c r="AA403" s="183"/>
      <c r="AB403" s="183"/>
      <c r="AC403" s="183"/>
      <c r="AD403" s="183"/>
      <c r="AE403" s="183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79"/>
      <c r="AT403" s="179"/>
      <c r="AU403" s="179"/>
      <c r="AV403" s="179"/>
      <c r="AW403" s="179"/>
      <c r="AX403" s="179"/>
      <c r="AY403" s="179"/>
      <c r="AZ403" s="179"/>
      <c r="BA403" s="179"/>
      <c r="BB403" s="179"/>
      <c r="BC403" s="179"/>
      <c r="BD403" s="179"/>
      <c r="BE403" s="179"/>
      <c r="BF403" s="179"/>
      <c r="BG403" s="179"/>
      <c r="BH403" s="179"/>
      <c r="BI403" s="179"/>
      <c r="BJ403" s="179"/>
      <c r="BK403" s="179"/>
      <c r="BL403" s="184"/>
    </row>
    <row r="404" spans="2:64" x14ac:dyDescent="0.5">
      <c r="B404"/>
      <c r="C404"/>
      <c r="D404"/>
      <c r="E404"/>
      <c r="F404"/>
      <c r="G404"/>
      <c r="H404"/>
      <c r="I404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79"/>
      <c r="AT404" s="179"/>
      <c r="AU404" s="179"/>
      <c r="AV404" s="179"/>
      <c r="AW404" s="179"/>
      <c r="AX404" s="179"/>
      <c r="AY404" s="179"/>
      <c r="AZ404" s="179"/>
      <c r="BA404" s="179"/>
      <c r="BB404" s="179"/>
      <c r="BC404" s="179"/>
      <c r="BD404" s="179"/>
      <c r="BE404" s="179"/>
      <c r="BF404" s="179"/>
      <c r="BG404" s="179"/>
      <c r="BH404" s="179"/>
      <c r="BI404" s="179"/>
      <c r="BJ404" s="179"/>
      <c r="BK404" s="179"/>
      <c r="BL404" s="184"/>
    </row>
    <row r="405" spans="2:64" x14ac:dyDescent="0.5">
      <c r="B405"/>
      <c r="C405"/>
      <c r="D405"/>
      <c r="E405"/>
      <c r="F405"/>
      <c r="G405"/>
      <c r="H405"/>
      <c r="I405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79"/>
      <c r="AT405" s="179"/>
      <c r="AU405" s="179"/>
      <c r="AV405" s="179"/>
      <c r="AW405" s="179"/>
      <c r="AX405" s="179"/>
      <c r="AY405" s="179"/>
      <c r="AZ405" s="179"/>
      <c r="BA405" s="179"/>
      <c r="BB405" s="179"/>
      <c r="BC405" s="179"/>
      <c r="BD405" s="179"/>
      <c r="BE405" s="179"/>
      <c r="BF405" s="179"/>
      <c r="BG405" s="179"/>
      <c r="BH405" s="179"/>
      <c r="BI405" s="179"/>
      <c r="BJ405" s="179"/>
      <c r="BK405" s="179"/>
      <c r="BL405" s="184"/>
    </row>
    <row r="406" spans="2:64" x14ac:dyDescent="0.5">
      <c r="B406"/>
      <c r="C406"/>
      <c r="D406"/>
      <c r="E406"/>
      <c r="F406"/>
      <c r="G406"/>
      <c r="H406"/>
      <c r="I406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79"/>
      <c r="AT406" s="179"/>
      <c r="AU406" s="179"/>
      <c r="AV406" s="179"/>
      <c r="AW406" s="179"/>
      <c r="AX406" s="179"/>
      <c r="AY406" s="179"/>
      <c r="AZ406" s="179"/>
      <c r="BA406" s="179"/>
      <c r="BB406" s="179"/>
      <c r="BC406" s="179"/>
      <c r="BD406" s="179"/>
      <c r="BE406" s="179"/>
      <c r="BF406" s="179"/>
      <c r="BG406" s="179"/>
      <c r="BH406" s="179"/>
      <c r="BI406" s="179"/>
      <c r="BJ406" s="179"/>
      <c r="BK406" s="179"/>
      <c r="BL406" s="184"/>
    </row>
    <row r="407" spans="2:64" x14ac:dyDescent="0.5">
      <c r="B407"/>
      <c r="C407"/>
      <c r="D407"/>
      <c r="E407"/>
      <c r="F407"/>
      <c r="G407"/>
      <c r="H407"/>
      <c r="I407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179"/>
      <c r="AT407" s="179"/>
      <c r="AU407" s="179"/>
      <c r="AV407" s="179"/>
      <c r="AW407" s="179"/>
      <c r="AX407" s="179"/>
      <c r="AY407" s="179"/>
      <c r="AZ407" s="179"/>
      <c r="BA407" s="179"/>
      <c r="BB407" s="179"/>
      <c r="BC407" s="179"/>
      <c r="BD407" s="179"/>
      <c r="BE407" s="179"/>
      <c r="BF407" s="179"/>
      <c r="BG407" s="179"/>
      <c r="BH407" s="179"/>
      <c r="BI407" s="179"/>
      <c r="BJ407" s="179"/>
      <c r="BK407" s="179"/>
      <c r="BL407" s="184"/>
    </row>
    <row r="408" spans="2:64" x14ac:dyDescent="0.5">
      <c r="B408"/>
      <c r="C408"/>
      <c r="D408"/>
      <c r="E408"/>
      <c r="F408"/>
      <c r="G408"/>
      <c r="H408"/>
      <c r="I408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79"/>
      <c r="AT408" s="179"/>
      <c r="AU408" s="179"/>
      <c r="AV408" s="179"/>
      <c r="AW408" s="179"/>
      <c r="AX408" s="179"/>
      <c r="AY408" s="179"/>
      <c r="AZ408" s="179"/>
      <c r="BA408" s="179"/>
      <c r="BB408" s="179"/>
      <c r="BC408" s="179"/>
      <c r="BD408" s="179"/>
      <c r="BE408" s="179"/>
      <c r="BF408" s="179"/>
      <c r="BG408" s="179"/>
      <c r="BH408" s="179"/>
      <c r="BI408" s="179"/>
      <c r="BJ408" s="179"/>
      <c r="BK408" s="179"/>
      <c r="BL408" s="184"/>
    </row>
    <row r="409" spans="2:64" x14ac:dyDescent="0.5">
      <c r="B409"/>
      <c r="C409"/>
      <c r="D409"/>
      <c r="E409"/>
      <c r="F409"/>
      <c r="G409"/>
      <c r="H409"/>
      <c r="I40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79"/>
      <c r="AT409" s="179"/>
      <c r="AU409" s="179"/>
      <c r="AV409" s="179"/>
      <c r="AW409" s="179"/>
      <c r="AX409" s="179"/>
      <c r="AY409" s="179"/>
      <c r="AZ409" s="179"/>
      <c r="BA409" s="179"/>
      <c r="BB409" s="179"/>
      <c r="BC409" s="179"/>
      <c r="BD409" s="179"/>
      <c r="BE409" s="179"/>
      <c r="BF409" s="179"/>
      <c r="BG409" s="179"/>
      <c r="BH409" s="179"/>
      <c r="BI409" s="179"/>
      <c r="BJ409" s="179"/>
      <c r="BK409" s="179"/>
      <c r="BL409" s="184"/>
    </row>
    <row r="410" spans="2:64" x14ac:dyDescent="0.5">
      <c r="B410"/>
      <c r="C410"/>
      <c r="D410"/>
      <c r="E410"/>
      <c r="F410"/>
      <c r="G410"/>
      <c r="H410"/>
      <c r="I410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79"/>
      <c r="AT410" s="179"/>
      <c r="AU410" s="179"/>
      <c r="AV410" s="179"/>
      <c r="AW410" s="179"/>
      <c r="AX410" s="179"/>
      <c r="AY410" s="179"/>
      <c r="AZ410" s="179"/>
      <c r="BA410" s="179"/>
      <c r="BB410" s="179"/>
      <c r="BC410" s="179"/>
      <c r="BD410" s="179"/>
      <c r="BE410" s="179"/>
      <c r="BF410" s="179"/>
      <c r="BG410" s="179"/>
      <c r="BH410" s="179"/>
      <c r="BI410" s="179"/>
      <c r="BJ410" s="179"/>
      <c r="BK410" s="179"/>
      <c r="BL410" s="184"/>
    </row>
    <row r="411" spans="2:64" x14ac:dyDescent="0.5">
      <c r="B411"/>
      <c r="C411"/>
      <c r="D411"/>
      <c r="E411"/>
      <c r="F411"/>
      <c r="G411"/>
      <c r="H411"/>
      <c r="I411"/>
      <c r="J411" s="179"/>
      <c r="K411" s="179"/>
      <c r="L411" s="179"/>
      <c r="M411" s="179"/>
      <c r="N411" s="179"/>
      <c r="O411" s="179"/>
      <c r="P411" s="179"/>
      <c r="Q411" s="179"/>
      <c r="R411" s="179"/>
      <c r="S411" s="179"/>
      <c r="T411" s="179"/>
      <c r="U411" s="179"/>
      <c r="V411" s="179"/>
      <c r="W411" s="179"/>
      <c r="X411" s="179"/>
      <c r="Y411" s="179"/>
      <c r="Z411" s="179"/>
      <c r="AA411" s="179"/>
      <c r="AB411" s="179"/>
      <c r="AC411" s="179"/>
      <c r="AD411" s="179"/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179"/>
      <c r="AQ411" s="179"/>
      <c r="AR411" s="179"/>
      <c r="AS411" s="179"/>
      <c r="AT411" s="179"/>
      <c r="AU411" s="179"/>
      <c r="AV411" s="179"/>
      <c r="AW411" s="179"/>
      <c r="AX411" s="179"/>
      <c r="AY411" s="179"/>
      <c r="AZ411" s="179"/>
      <c r="BA411" s="179"/>
      <c r="BB411" s="179"/>
      <c r="BC411" s="179"/>
      <c r="BD411" s="179"/>
      <c r="BE411" s="179"/>
      <c r="BF411" s="179"/>
      <c r="BG411" s="179"/>
      <c r="BH411" s="179"/>
      <c r="BI411" s="179"/>
      <c r="BJ411" s="179"/>
      <c r="BK411" s="179"/>
    </row>
    <row r="412" spans="2:64" x14ac:dyDescent="0.5">
      <c r="B412"/>
      <c r="C412"/>
      <c r="D412"/>
      <c r="E412"/>
      <c r="F412"/>
      <c r="G412"/>
      <c r="H412"/>
      <c r="I412"/>
      <c r="J412" s="179"/>
      <c r="K412" s="179"/>
      <c r="L412" s="179"/>
      <c r="M412" s="179"/>
      <c r="N412" s="179"/>
      <c r="O412" s="179"/>
      <c r="P412" s="179"/>
      <c r="Q412" s="179"/>
      <c r="R412" s="179"/>
      <c r="S412" s="179"/>
      <c r="T412" s="179"/>
      <c r="U412" s="179"/>
      <c r="V412" s="179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79"/>
      <c r="AT412" s="179"/>
      <c r="AU412" s="179"/>
      <c r="AV412" s="179"/>
      <c r="AW412" s="179"/>
      <c r="AX412" s="179"/>
      <c r="AY412" s="179"/>
      <c r="AZ412" s="179"/>
      <c r="BA412" s="179"/>
      <c r="BB412" s="179"/>
      <c r="BC412" s="179"/>
      <c r="BD412" s="179"/>
      <c r="BE412" s="179"/>
      <c r="BF412" s="179"/>
      <c r="BG412" s="179"/>
      <c r="BH412" s="179"/>
      <c r="BI412" s="179"/>
      <c r="BJ412" s="179"/>
      <c r="BK412" s="179"/>
      <c r="BL412" s="184"/>
    </row>
    <row r="413" spans="2:64" x14ac:dyDescent="0.5">
      <c r="B413"/>
      <c r="C413"/>
      <c r="D413"/>
      <c r="E413"/>
      <c r="F413"/>
      <c r="G413"/>
      <c r="H413"/>
      <c r="I413"/>
      <c r="J413" s="179"/>
      <c r="K413" s="179"/>
      <c r="L413" s="179"/>
      <c r="M413" s="179"/>
      <c r="N413" s="179"/>
      <c r="O413" s="179"/>
      <c r="P413" s="179"/>
      <c r="Q413" s="179"/>
      <c r="R413" s="179"/>
      <c r="S413" s="179"/>
      <c r="T413" s="179"/>
      <c r="U413" s="179"/>
      <c r="V413" s="179"/>
      <c r="W413" s="179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79"/>
      <c r="AT413" s="179"/>
      <c r="AU413" s="179"/>
      <c r="AV413" s="179"/>
      <c r="AW413" s="179"/>
      <c r="AX413" s="179"/>
      <c r="AY413" s="179"/>
      <c r="AZ413" s="179"/>
      <c r="BA413" s="179"/>
      <c r="BB413" s="179"/>
      <c r="BC413" s="179"/>
      <c r="BD413" s="179"/>
      <c r="BE413" s="179"/>
      <c r="BF413" s="179"/>
      <c r="BG413" s="179"/>
      <c r="BH413" s="179"/>
      <c r="BI413" s="179"/>
      <c r="BJ413" s="179"/>
      <c r="BK413" s="179"/>
      <c r="BL413" s="184"/>
    </row>
    <row r="414" spans="2:64" x14ac:dyDescent="0.5">
      <c r="B414"/>
      <c r="C414"/>
      <c r="D414"/>
      <c r="E414"/>
      <c r="F414"/>
      <c r="G414"/>
      <c r="H414"/>
      <c r="I414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79"/>
      <c r="AT414" s="179"/>
      <c r="AU414" s="179"/>
      <c r="AV414" s="179"/>
      <c r="AW414" s="179"/>
      <c r="AX414" s="179"/>
      <c r="AY414" s="179"/>
      <c r="AZ414" s="179"/>
      <c r="BA414" s="179"/>
      <c r="BB414" s="179"/>
      <c r="BC414" s="179"/>
      <c r="BD414" s="179"/>
      <c r="BE414" s="179"/>
      <c r="BF414" s="179"/>
      <c r="BG414" s="179"/>
      <c r="BH414" s="179"/>
      <c r="BI414" s="179"/>
      <c r="BJ414" s="179"/>
      <c r="BK414" s="179"/>
      <c r="BL414" s="184"/>
    </row>
    <row r="415" spans="2:64" x14ac:dyDescent="0.5">
      <c r="B415"/>
      <c r="C415"/>
      <c r="D415"/>
      <c r="E415"/>
      <c r="F415"/>
      <c r="G415"/>
      <c r="H415"/>
      <c r="I415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79"/>
      <c r="AT415" s="179"/>
      <c r="AU415" s="179"/>
      <c r="AV415" s="179"/>
      <c r="AW415" s="179"/>
      <c r="AX415" s="179"/>
      <c r="AY415" s="179"/>
      <c r="AZ415" s="179"/>
      <c r="BA415" s="179"/>
      <c r="BB415" s="179"/>
      <c r="BC415" s="179"/>
      <c r="BD415" s="179"/>
      <c r="BE415" s="179"/>
      <c r="BF415" s="179"/>
      <c r="BG415" s="179"/>
      <c r="BH415" s="179"/>
      <c r="BI415" s="179"/>
      <c r="BJ415" s="179"/>
      <c r="BK415" s="179"/>
    </row>
    <row r="416" spans="2:64" x14ac:dyDescent="0.5">
      <c r="B416"/>
      <c r="C416"/>
      <c r="D416"/>
      <c r="E416"/>
      <c r="F416"/>
      <c r="G416"/>
      <c r="H416"/>
      <c r="I416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79"/>
      <c r="AT416" s="179"/>
      <c r="AU416" s="179"/>
      <c r="AV416" s="179"/>
      <c r="AW416" s="179"/>
      <c r="AX416" s="179"/>
      <c r="AY416" s="179"/>
      <c r="AZ416" s="179"/>
      <c r="BA416" s="179"/>
      <c r="BB416" s="179"/>
      <c r="BC416" s="179"/>
      <c r="BD416" s="179"/>
      <c r="BE416" s="179"/>
      <c r="BF416" s="179"/>
      <c r="BG416" s="179"/>
      <c r="BH416" s="179"/>
      <c r="BI416" s="179"/>
      <c r="BJ416" s="179"/>
      <c r="BK416" s="179"/>
      <c r="BL416" s="184"/>
    </row>
    <row r="417" spans="2:64" x14ac:dyDescent="0.5">
      <c r="B417"/>
      <c r="C417"/>
      <c r="D417"/>
      <c r="E417"/>
      <c r="F417"/>
      <c r="G417"/>
      <c r="H417"/>
      <c r="I417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179"/>
      <c r="AT417" s="179"/>
      <c r="AU417" s="179"/>
      <c r="AV417" s="179"/>
      <c r="AW417" s="179"/>
      <c r="AX417" s="179"/>
      <c r="AY417" s="179"/>
      <c r="AZ417" s="179"/>
      <c r="BA417" s="179"/>
      <c r="BB417" s="179"/>
      <c r="BC417" s="179"/>
      <c r="BD417" s="179"/>
      <c r="BE417" s="179"/>
      <c r="BF417" s="179"/>
      <c r="BG417" s="179"/>
      <c r="BH417" s="179"/>
      <c r="BI417" s="179"/>
      <c r="BJ417" s="179"/>
      <c r="BK417" s="179"/>
    </row>
    <row r="418" spans="2:64" x14ac:dyDescent="0.5">
      <c r="B418"/>
      <c r="C418"/>
      <c r="D418"/>
      <c r="E418"/>
      <c r="F418"/>
      <c r="G418"/>
      <c r="H418"/>
      <c r="I418"/>
      <c r="J418" s="179"/>
      <c r="K418" s="179"/>
      <c r="L418" s="179"/>
      <c r="M418" s="179"/>
      <c r="N418" s="179"/>
      <c r="O418" s="179"/>
      <c r="P418" s="179"/>
      <c r="Q418" s="179"/>
      <c r="R418" s="179"/>
      <c r="S418" s="179"/>
      <c r="T418" s="179"/>
      <c r="U418" s="179"/>
      <c r="V418" s="179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179"/>
      <c r="AT418" s="179"/>
      <c r="AU418" s="179"/>
      <c r="AV418" s="179"/>
      <c r="AW418" s="179"/>
      <c r="AX418" s="179"/>
      <c r="AY418" s="179"/>
      <c r="AZ418" s="179"/>
      <c r="BA418" s="179"/>
      <c r="BB418" s="179"/>
      <c r="BC418" s="179"/>
      <c r="BD418" s="179"/>
      <c r="BE418" s="179"/>
      <c r="BF418" s="179"/>
      <c r="BG418" s="179"/>
      <c r="BH418" s="179"/>
      <c r="BI418" s="179"/>
      <c r="BJ418" s="179"/>
      <c r="BK418" s="179"/>
      <c r="BL418" s="184"/>
    </row>
    <row r="419" spans="2:64" x14ac:dyDescent="0.5">
      <c r="B419"/>
      <c r="C419"/>
      <c r="D419"/>
      <c r="E419"/>
      <c r="F419"/>
      <c r="G419"/>
      <c r="H419"/>
      <c r="I419"/>
      <c r="J419" s="179"/>
      <c r="K419" s="179"/>
      <c r="L419" s="179"/>
      <c r="M419" s="179"/>
      <c r="N419" s="179"/>
      <c r="O419" s="179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179"/>
      <c r="AT419" s="179"/>
      <c r="AU419" s="179"/>
      <c r="AV419" s="179"/>
      <c r="AW419" s="179"/>
      <c r="AX419" s="179"/>
      <c r="AY419" s="179"/>
      <c r="AZ419" s="179"/>
      <c r="BA419" s="179"/>
      <c r="BB419" s="179"/>
      <c r="BC419" s="179"/>
      <c r="BD419" s="179"/>
      <c r="BE419" s="179"/>
      <c r="BF419" s="179"/>
      <c r="BG419" s="179"/>
      <c r="BH419" s="179"/>
      <c r="BI419" s="179"/>
      <c r="BJ419" s="179"/>
      <c r="BK419" s="179"/>
    </row>
    <row r="420" spans="2:64" x14ac:dyDescent="0.5">
      <c r="B420"/>
      <c r="C420"/>
      <c r="D420"/>
      <c r="E420"/>
      <c r="F420"/>
      <c r="G420"/>
      <c r="H420"/>
      <c r="I420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79"/>
      <c r="AT420" s="179"/>
      <c r="AU420" s="179"/>
      <c r="AV420" s="179"/>
      <c r="AW420" s="179"/>
      <c r="AX420" s="179"/>
      <c r="AY420" s="179"/>
      <c r="AZ420" s="179"/>
      <c r="BA420" s="179"/>
      <c r="BB420" s="179"/>
      <c r="BC420" s="179"/>
      <c r="BD420" s="179"/>
      <c r="BE420" s="179"/>
      <c r="BF420" s="179"/>
      <c r="BG420" s="179"/>
      <c r="BH420" s="179"/>
      <c r="BI420" s="179"/>
      <c r="BJ420" s="179"/>
      <c r="BK420" s="179"/>
    </row>
    <row r="421" spans="2:64" x14ac:dyDescent="0.5">
      <c r="B421"/>
      <c r="C421"/>
      <c r="D421"/>
      <c r="E421"/>
      <c r="F421"/>
      <c r="G421"/>
      <c r="H421"/>
      <c r="I421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79"/>
      <c r="AT421" s="179"/>
      <c r="AU421" s="179"/>
      <c r="AV421" s="179"/>
      <c r="AW421" s="179"/>
      <c r="AX421" s="179"/>
      <c r="AY421" s="179"/>
      <c r="AZ421" s="179"/>
      <c r="BA421" s="179"/>
      <c r="BB421" s="179"/>
      <c r="BC421" s="179"/>
      <c r="BD421" s="179"/>
      <c r="BE421" s="179"/>
      <c r="BF421" s="179"/>
      <c r="BG421" s="179"/>
      <c r="BH421" s="179"/>
      <c r="BI421" s="179"/>
      <c r="BJ421" s="179"/>
      <c r="BK421" s="179"/>
      <c r="BL421" s="184"/>
    </row>
    <row r="422" spans="2:64" x14ac:dyDescent="0.5">
      <c r="B422"/>
      <c r="C422"/>
      <c r="D422"/>
      <c r="E422"/>
      <c r="F422"/>
      <c r="G422"/>
      <c r="H422"/>
      <c r="I422"/>
      <c r="J422" s="179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79"/>
      <c r="AT422" s="179"/>
      <c r="AU422" s="179"/>
      <c r="AV422" s="179"/>
      <c r="AW422" s="179"/>
      <c r="AX422" s="179"/>
      <c r="AY422" s="179"/>
      <c r="AZ422" s="179"/>
      <c r="BA422" s="179"/>
      <c r="BB422" s="179"/>
      <c r="BC422" s="179"/>
      <c r="BD422" s="179"/>
      <c r="BE422" s="179"/>
      <c r="BF422" s="179"/>
      <c r="BG422" s="179"/>
      <c r="BH422" s="179"/>
      <c r="BI422" s="179"/>
      <c r="BJ422" s="179"/>
      <c r="BK422" s="179"/>
      <c r="BL422" s="184"/>
    </row>
    <row r="423" spans="2:64" x14ac:dyDescent="0.5">
      <c r="B423"/>
      <c r="C423"/>
      <c r="D423"/>
      <c r="E423"/>
      <c r="F423"/>
      <c r="G423"/>
      <c r="H423"/>
      <c r="I423"/>
      <c r="J423" s="179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79"/>
      <c r="AT423" s="179"/>
      <c r="AU423" s="179"/>
      <c r="AV423" s="179"/>
      <c r="AW423" s="179"/>
      <c r="AX423" s="179"/>
      <c r="AY423" s="179"/>
      <c r="AZ423" s="179"/>
      <c r="BA423" s="179"/>
      <c r="BB423" s="179"/>
      <c r="BC423" s="179"/>
      <c r="BD423" s="179"/>
      <c r="BE423" s="179"/>
      <c r="BF423" s="179"/>
      <c r="BG423" s="179"/>
      <c r="BH423" s="179"/>
      <c r="BI423" s="179"/>
      <c r="BJ423" s="179"/>
      <c r="BK423" s="179"/>
      <c r="BL423" s="184"/>
    </row>
    <row r="424" spans="2:64" x14ac:dyDescent="0.5">
      <c r="B424"/>
      <c r="C424"/>
      <c r="D424"/>
      <c r="E424"/>
      <c r="F424"/>
      <c r="G424"/>
      <c r="H424"/>
      <c r="I424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79"/>
      <c r="AT424" s="179"/>
      <c r="AU424" s="179"/>
      <c r="AV424" s="179"/>
      <c r="AW424" s="179"/>
      <c r="AX424" s="179"/>
      <c r="AY424" s="179"/>
      <c r="AZ424" s="179"/>
      <c r="BA424" s="179"/>
      <c r="BB424" s="179"/>
      <c r="BC424" s="179"/>
      <c r="BD424" s="179"/>
      <c r="BE424" s="179"/>
      <c r="BF424" s="179"/>
      <c r="BG424" s="179"/>
      <c r="BH424" s="179"/>
      <c r="BI424" s="179"/>
      <c r="BJ424" s="179"/>
      <c r="BK424" s="179"/>
      <c r="BL424" s="184"/>
    </row>
    <row r="425" spans="2:64" x14ac:dyDescent="0.5">
      <c r="B425"/>
      <c r="C425"/>
      <c r="D425"/>
      <c r="E425"/>
      <c r="F425"/>
      <c r="G425"/>
      <c r="H425"/>
      <c r="I425"/>
      <c r="J425" s="179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79"/>
      <c r="AT425" s="179"/>
      <c r="AU425" s="179"/>
      <c r="AV425" s="179"/>
      <c r="AW425" s="179"/>
      <c r="AX425" s="179"/>
      <c r="AY425" s="179"/>
      <c r="AZ425" s="179"/>
      <c r="BA425" s="179"/>
      <c r="BB425" s="179"/>
      <c r="BC425" s="179"/>
      <c r="BD425" s="179"/>
      <c r="BE425" s="179"/>
      <c r="BF425" s="179"/>
      <c r="BG425" s="179"/>
      <c r="BH425" s="179"/>
      <c r="BI425" s="179"/>
      <c r="BJ425" s="179"/>
      <c r="BK425" s="179"/>
      <c r="BL425" s="184"/>
    </row>
    <row r="426" spans="2:64" x14ac:dyDescent="0.5">
      <c r="B426"/>
      <c r="C426"/>
      <c r="D426"/>
      <c r="E426"/>
      <c r="F426"/>
      <c r="G426"/>
      <c r="H426"/>
      <c r="I426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79"/>
      <c r="AT426" s="179"/>
      <c r="AU426" s="179"/>
      <c r="AV426" s="179"/>
      <c r="AW426" s="179"/>
      <c r="AX426" s="179"/>
      <c r="AY426" s="179"/>
      <c r="AZ426" s="179"/>
      <c r="BA426" s="179"/>
      <c r="BB426" s="179"/>
      <c r="BC426" s="179"/>
      <c r="BD426" s="179"/>
      <c r="BE426" s="179"/>
      <c r="BF426" s="179"/>
      <c r="BG426" s="179"/>
      <c r="BH426" s="179"/>
      <c r="BI426" s="179"/>
      <c r="BJ426" s="179"/>
      <c r="BK426" s="179"/>
      <c r="BL426" s="184"/>
    </row>
    <row r="427" spans="2:64" x14ac:dyDescent="0.5">
      <c r="B427"/>
      <c r="C427"/>
      <c r="D427"/>
      <c r="E427"/>
      <c r="F427"/>
      <c r="G427"/>
      <c r="H427"/>
      <c r="I427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79"/>
      <c r="AT427" s="179"/>
      <c r="AU427" s="179"/>
      <c r="AV427" s="179"/>
      <c r="AW427" s="179"/>
      <c r="AX427" s="179"/>
      <c r="AY427" s="179"/>
      <c r="AZ427" s="179"/>
      <c r="BA427" s="179"/>
      <c r="BB427" s="179"/>
      <c r="BC427" s="179"/>
      <c r="BD427" s="179"/>
      <c r="BE427" s="179"/>
      <c r="BF427" s="179"/>
      <c r="BG427" s="179"/>
      <c r="BH427" s="179"/>
      <c r="BI427" s="179"/>
      <c r="BJ427" s="179"/>
      <c r="BK427" s="179"/>
      <c r="BL427" s="184"/>
    </row>
    <row r="428" spans="2:64" x14ac:dyDescent="0.5">
      <c r="B428"/>
      <c r="C428"/>
      <c r="D428"/>
      <c r="E428"/>
      <c r="F428"/>
      <c r="G428"/>
      <c r="H428"/>
      <c r="I428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79"/>
      <c r="AT428" s="179"/>
      <c r="AU428" s="179"/>
      <c r="AV428" s="179"/>
      <c r="AW428" s="179"/>
      <c r="AX428" s="179"/>
      <c r="AY428" s="179"/>
      <c r="AZ428" s="179"/>
      <c r="BA428" s="179"/>
      <c r="BB428" s="179"/>
      <c r="BC428" s="179"/>
      <c r="BD428" s="179"/>
      <c r="BE428" s="179"/>
      <c r="BF428" s="179"/>
      <c r="BG428" s="179"/>
      <c r="BH428" s="179"/>
      <c r="BI428" s="179"/>
      <c r="BJ428" s="179"/>
      <c r="BK428" s="179"/>
      <c r="BL428" s="184"/>
    </row>
    <row r="429" spans="2:64" x14ac:dyDescent="0.5">
      <c r="B429"/>
      <c r="C429"/>
      <c r="D429"/>
      <c r="E429"/>
      <c r="F429"/>
      <c r="G429"/>
      <c r="H429"/>
      <c r="I42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  <c r="AP429" s="179"/>
      <c r="AQ429" s="179"/>
      <c r="AR429" s="179"/>
      <c r="AS429" s="179"/>
      <c r="AT429" s="179"/>
      <c r="AU429" s="179"/>
      <c r="AV429" s="179"/>
      <c r="AW429" s="179"/>
      <c r="AX429" s="179"/>
      <c r="AY429" s="179"/>
      <c r="AZ429" s="179"/>
      <c r="BA429" s="179"/>
      <c r="BB429" s="179"/>
      <c r="BC429" s="179"/>
      <c r="BD429" s="179"/>
      <c r="BE429" s="179"/>
      <c r="BF429" s="179"/>
      <c r="BG429" s="179"/>
      <c r="BH429" s="179"/>
      <c r="BI429" s="179"/>
      <c r="BJ429" s="179"/>
      <c r="BK429" s="179"/>
      <c r="BL429" s="184"/>
    </row>
    <row r="430" spans="2:64" x14ac:dyDescent="0.5">
      <c r="B430"/>
      <c r="C430"/>
      <c r="D430"/>
      <c r="E430"/>
      <c r="F430"/>
      <c r="G430"/>
      <c r="H430"/>
      <c r="I430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  <c r="AP430" s="179"/>
      <c r="AQ430" s="179"/>
      <c r="AR430" s="179"/>
      <c r="AS430" s="179"/>
      <c r="AT430" s="179"/>
      <c r="AU430" s="179"/>
      <c r="AV430" s="179"/>
      <c r="AW430" s="179"/>
      <c r="AX430" s="179"/>
      <c r="AY430" s="179"/>
      <c r="AZ430" s="179"/>
      <c r="BA430" s="179"/>
      <c r="BB430" s="179"/>
      <c r="BC430" s="179"/>
      <c r="BD430" s="179"/>
      <c r="BE430" s="179"/>
      <c r="BF430" s="179"/>
      <c r="BG430" s="179"/>
      <c r="BH430" s="179"/>
      <c r="BI430" s="179"/>
      <c r="BJ430" s="179"/>
      <c r="BK430" s="179"/>
      <c r="BL430" s="184"/>
    </row>
    <row r="431" spans="2:64" x14ac:dyDescent="0.5">
      <c r="B431"/>
      <c r="C431"/>
      <c r="D431"/>
      <c r="E431"/>
      <c r="F431"/>
      <c r="G431"/>
      <c r="H431"/>
      <c r="I431"/>
      <c r="J431" s="179"/>
      <c r="K431" s="179"/>
      <c r="L431" s="179"/>
      <c r="M431" s="179"/>
      <c r="N431" s="179"/>
      <c r="O431" s="179"/>
      <c r="P431" s="179"/>
      <c r="Q431" s="179"/>
      <c r="R431" s="179"/>
      <c r="S431" s="179"/>
      <c r="T431" s="179"/>
      <c r="U431" s="179"/>
      <c r="V431" s="179"/>
      <c r="W431" s="179"/>
      <c r="X431" s="179"/>
      <c r="Y431" s="179"/>
      <c r="Z431" s="179"/>
      <c r="AA431" s="179"/>
      <c r="AB431" s="179"/>
      <c r="AC431" s="179"/>
      <c r="AD431" s="179"/>
      <c r="AE431" s="179"/>
      <c r="AF431" s="179"/>
      <c r="AG431" s="179"/>
      <c r="AH431" s="179"/>
      <c r="AI431" s="179"/>
      <c r="AJ431" s="179"/>
      <c r="AK431" s="179"/>
      <c r="AL431" s="179"/>
      <c r="AM431" s="179"/>
      <c r="AN431" s="179"/>
      <c r="AO431" s="179"/>
      <c r="AP431" s="179"/>
      <c r="AQ431" s="179"/>
      <c r="AR431" s="179"/>
      <c r="AS431" s="179"/>
      <c r="AT431" s="179"/>
      <c r="AU431" s="179"/>
      <c r="AV431" s="179"/>
      <c r="AW431" s="179"/>
      <c r="AX431" s="179"/>
      <c r="AY431" s="179"/>
      <c r="AZ431" s="179"/>
      <c r="BA431" s="179"/>
      <c r="BB431" s="179"/>
      <c r="BC431" s="179"/>
      <c r="BD431" s="179"/>
      <c r="BE431" s="179"/>
      <c r="BF431" s="179"/>
      <c r="BG431" s="179"/>
      <c r="BH431" s="179"/>
      <c r="BI431" s="179"/>
      <c r="BJ431" s="179"/>
      <c r="BK431" s="179"/>
      <c r="BL431" s="184"/>
    </row>
    <row r="432" spans="2:64" x14ac:dyDescent="0.5">
      <c r="B432"/>
      <c r="C432"/>
      <c r="D432"/>
      <c r="E432"/>
      <c r="F432"/>
      <c r="G432"/>
      <c r="H432"/>
      <c r="I432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79"/>
      <c r="AQ432" s="179"/>
      <c r="AR432" s="179"/>
      <c r="AS432" s="179"/>
      <c r="AT432" s="179"/>
      <c r="AU432" s="179"/>
      <c r="AV432" s="179"/>
      <c r="AW432" s="179"/>
      <c r="AX432" s="179"/>
      <c r="AY432" s="179"/>
      <c r="AZ432" s="179"/>
      <c r="BA432" s="179"/>
      <c r="BB432" s="179"/>
      <c r="BC432" s="179"/>
      <c r="BD432" s="179"/>
      <c r="BE432" s="179"/>
      <c r="BF432" s="179"/>
      <c r="BG432" s="179"/>
      <c r="BH432" s="179"/>
      <c r="BI432" s="179"/>
      <c r="BJ432" s="179"/>
      <c r="BK432" s="179"/>
      <c r="BL432" s="184"/>
    </row>
    <row r="433" spans="2:64" x14ac:dyDescent="0.5">
      <c r="B433"/>
      <c r="C433"/>
      <c r="D433"/>
      <c r="E433"/>
      <c r="F433"/>
      <c r="G433"/>
      <c r="H433"/>
      <c r="I433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  <c r="AR433" s="179"/>
      <c r="AS433" s="179"/>
      <c r="AT433" s="179"/>
      <c r="AU433" s="179"/>
      <c r="AV433" s="179"/>
      <c r="AW433" s="179"/>
      <c r="AX433" s="179"/>
      <c r="AY433" s="179"/>
      <c r="AZ433" s="179"/>
      <c r="BA433" s="179"/>
      <c r="BB433" s="179"/>
      <c r="BC433" s="179"/>
      <c r="BD433" s="179"/>
      <c r="BE433" s="179"/>
      <c r="BF433" s="179"/>
      <c r="BG433" s="179"/>
      <c r="BH433" s="179"/>
      <c r="BI433" s="179"/>
      <c r="BJ433" s="179"/>
      <c r="BK433" s="179"/>
      <c r="BL433" s="184"/>
    </row>
    <row r="434" spans="2:64" x14ac:dyDescent="0.5">
      <c r="B434"/>
      <c r="C434"/>
      <c r="D434"/>
      <c r="E434"/>
      <c r="F434"/>
      <c r="G434"/>
      <c r="H434"/>
      <c r="I434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  <c r="AR434" s="179"/>
      <c r="AS434" s="179"/>
      <c r="AT434" s="179"/>
      <c r="AU434" s="179"/>
      <c r="AV434" s="179"/>
      <c r="AW434" s="179"/>
      <c r="AX434" s="179"/>
      <c r="AY434" s="179"/>
      <c r="AZ434" s="179"/>
      <c r="BA434" s="179"/>
      <c r="BB434" s="179"/>
      <c r="BC434" s="179"/>
      <c r="BD434" s="179"/>
      <c r="BE434" s="179"/>
      <c r="BF434" s="179"/>
      <c r="BG434" s="179"/>
      <c r="BH434" s="179"/>
      <c r="BI434" s="179"/>
      <c r="BJ434" s="179"/>
      <c r="BK434" s="179"/>
      <c r="BL434" s="184"/>
    </row>
    <row r="435" spans="2:64" x14ac:dyDescent="0.5">
      <c r="B435"/>
      <c r="C435"/>
      <c r="D435"/>
      <c r="E435"/>
      <c r="F435"/>
      <c r="G435"/>
      <c r="H435"/>
      <c r="I435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79"/>
      <c r="AT435" s="179"/>
      <c r="AU435" s="179"/>
      <c r="AV435" s="179"/>
      <c r="AW435" s="179"/>
      <c r="AX435" s="179"/>
      <c r="AY435" s="179"/>
      <c r="AZ435" s="179"/>
      <c r="BA435" s="179"/>
      <c r="BB435" s="179"/>
      <c r="BC435" s="179"/>
      <c r="BD435" s="179"/>
      <c r="BE435" s="179"/>
      <c r="BF435" s="179"/>
      <c r="BG435" s="179"/>
      <c r="BH435" s="179"/>
      <c r="BI435" s="179"/>
      <c r="BJ435" s="179"/>
      <c r="BK435" s="179"/>
      <c r="BL435" s="184"/>
    </row>
    <row r="436" spans="2:64" x14ac:dyDescent="0.5">
      <c r="B436"/>
      <c r="C436"/>
      <c r="D436"/>
      <c r="E436"/>
      <c r="F436"/>
      <c r="G436"/>
      <c r="H436"/>
      <c r="I436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179"/>
      <c r="AT436" s="179"/>
      <c r="AU436" s="179"/>
      <c r="AV436" s="179"/>
      <c r="AW436" s="179"/>
      <c r="AX436" s="179"/>
      <c r="AY436" s="179"/>
      <c r="AZ436" s="179"/>
      <c r="BA436" s="179"/>
      <c r="BB436" s="179"/>
      <c r="BC436" s="179"/>
      <c r="BD436" s="179"/>
      <c r="BE436" s="179"/>
      <c r="BF436" s="179"/>
      <c r="BG436" s="179"/>
      <c r="BH436" s="179"/>
      <c r="BI436" s="179"/>
      <c r="BJ436" s="179"/>
      <c r="BK436" s="179"/>
      <c r="BL436" s="184"/>
    </row>
    <row r="437" spans="2:64" x14ac:dyDescent="0.5">
      <c r="B437"/>
      <c r="C437"/>
      <c r="D437"/>
      <c r="E437"/>
      <c r="F437"/>
      <c r="G437"/>
      <c r="H437"/>
      <c r="I437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179"/>
      <c r="AT437" s="179"/>
      <c r="AU437" s="179"/>
      <c r="AV437" s="179"/>
      <c r="AW437" s="179"/>
      <c r="AX437" s="179"/>
      <c r="AY437" s="179"/>
      <c r="AZ437" s="179"/>
      <c r="BA437" s="179"/>
      <c r="BB437" s="179"/>
      <c r="BC437" s="179"/>
      <c r="BD437" s="179"/>
      <c r="BE437" s="179"/>
      <c r="BF437" s="179"/>
      <c r="BG437" s="179"/>
      <c r="BH437" s="179"/>
      <c r="BI437" s="179"/>
      <c r="BJ437" s="179"/>
      <c r="BK437" s="179"/>
      <c r="BL437" s="184"/>
    </row>
    <row r="438" spans="2:64" x14ac:dyDescent="0.5">
      <c r="B438"/>
      <c r="C438"/>
      <c r="D438"/>
      <c r="E438"/>
      <c r="F438"/>
      <c r="G438"/>
      <c r="H438"/>
      <c r="I438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79"/>
      <c r="AT438" s="179"/>
      <c r="AU438" s="179"/>
      <c r="AV438" s="179"/>
      <c r="AW438" s="179"/>
      <c r="AX438" s="179"/>
      <c r="AY438" s="179"/>
      <c r="AZ438" s="179"/>
      <c r="BA438" s="179"/>
      <c r="BB438" s="179"/>
      <c r="BC438" s="179"/>
      <c r="BD438" s="179"/>
      <c r="BE438" s="179"/>
      <c r="BF438" s="179"/>
      <c r="BG438" s="179"/>
      <c r="BH438" s="179"/>
      <c r="BI438" s="179"/>
      <c r="BJ438" s="179"/>
      <c r="BK438" s="179"/>
      <c r="BL438" s="184"/>
    </row>
    <row r="439" spans="2:64" x14ac:dyDescent="0.5">
      <c r="B439"/>
      <c r="C439"/>
      <c r="D439"/>
      <c r="E439"/>
      <c r="F439"/>
      <c r="G439"/>
      <c r="H439"/>
      <c r="I43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79"/>
      <c r="AT439" s="179"/>
      <c r="AU439" s="179"/>
      <c r="AV439" s="179"/>
      <c r="AW439" s="179"/>
      <c r="AX439" s="179"/>
      <c r="AY439" s="179"/>
      <c r="AZ439" s="179"/>
      <c r="BA439" s="179"/>
      <c r="BB439" s="179"/>
      <c r="BC439" s="179"/>
      <c r="BD439" s="179"/>
      <c r="BE439" s="179"/>
      <c r="BF439" s="179"/>
      <c r="BG439" s="179"/>
      <c r="BH439" s="179"/>
      <c r="BI439" s="179"/>
      <c r="BJ439" s="179"/>
      <c r="BK439" s="179"/>
      <c r="BL439" s="184"/>
    </row>
    <row r="440" spans="2:64" x14ac:dyDescent="0.5">
      <c r="B440"/>
      <c r="C440"/>
      <c r="D440"/>
      <c r="E440"/>
      <c r="F440"/>
      <c r="G440"/>
      <c r="H440"/>
      <c r="I440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79"/>
      <c r="AT440" s="179"/>
      <c r="AU440" s="179"/>
      <c r="AV440" s="179"/>
      <c r="AW440" s="179"/>
      <c r="AX440" s="179"/>
      <c r="AY440" s="179"/>
      <c r="AZ440" s="179"/>
      <c r="BA440" s="179"/>
      <c r="BB440" s="179"/>
      <c r="BC440" s="179"/>
      <c r="BD440" s="179"/>
      <c r="BE440" s="179"/>
      <c r="BF440" s="179"/>
      <c r="BG440" s="179"/>
      <c r="BH440" s="179"/>
      <c r="BI440" s="179"/>
      <c r="BJ440" s="179"/>
      <c r="BK440" s="179"/>
      <c r="BL440" s="184"/>
    </row>
    <row r="441" spans="2:64" x14ac:dyDescent="0.5">
      <c r="B441"/>
      <c r="C441"/>
      <c r="D441"/>
      <c r="E441"/>
      <c r="F441"/>
      <c r="G441"/>
      <c r="H441"/>
      <c r="I441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79"/>
      <c r="AT441" s="179"/>
      <c r="AU441" s="179"/>
      <c r="AV441" s="179"/>
      <c r="AW441" s="179"/>
      <c r="AX441" s="179"/>
      <c r="AY441" s="179"/>
      <c r="AZ441" s="179"/>
      <c r="BA441" s="179"/>
      <c r="BB441" s="179"/>
      <c r="BC441" s="179"/>
      <c r="BD441" s="179"/>
      <c r="BE441" s="179"/>
      <c r="BF441" s="179"/>
      <c r="BG441" s="179"/>
      <c r="BH441" s="179"/>
      <c r="BI441" s="179"/>
      <c r="BJ441" s="179"/>
      <c r="BK441" s="179"/>
      <c r="BL441" s="184"/>
    </row>
    <row r="442" spans="2:64" x14ac:dyDescent="0.5">
      <c r="B442"/>
      <c r="C442"/>
      <c r="D442"/>
      <c r="E442"/>
      <c r="F442"/>
      <c r="G442"/>
      <c r="H442"/>
      <c r="I442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79"/>
      <c r="AT442" s="179"/>
      <c r="AU442" s="179"/>
      <c r="AV442" s="179"/>
      <c r="AW442" s="179"/>
      <c r="AX442" s="179"/>
      <c r="AY442" s="179"/>
      <c r="AZ442" s="179"/>
      <c r="BA442" s="179"/>
      <c r="BB442" s="179"/>
      <c r="BC442" s="179"/>
      <c r="BD442" s="179"/>
      <c r="BE442" s="179"/>
      <c r="BF442" s="179"/>
      <c r="BG442" s="179"/>
      <c r="BH442" s="179"/>
      <c r="BI442" s="179"/>
      <c r="BJ442" s="179"/>
      <c r="BK442" s="179"/>
      <c r="BL442" s="184"/>
    </row>
    <row r="443" spans="2:64" x14ac:dyDescent="0.5">
      <c r="B443"/>
      <c r="C443"/>
      <c r="D443"/>
      <c r="E443"/>
      <c r="F443"/>
      <c r="G443"/>
      <c r="H443"/>
      <c r="I443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79"/>
      <c r="AT443" s="179"/>
      <c r="AU443" s="179"/>
      <c r="AV443" s="179"/>
      <c r="AW443" s="179"/>
      <c r="AX443" s="179"/>
      <c r="AY443" s="179"/>
      <c r="AZ443" s="179"/>
      <c r="BA443" s="179"/>
      <c r="BB443" s="179"/>
      <c r="BC443" s="179"/>
      <c r="BD443" s="179"/>
      <c r="BE443" s="179"/>
      <c r="BF443" s="179"/>
      <c r="BG443" s="179"/>
      <c r="BH443" s="179"/>
      <c r="BI443" s="179"/>
      <c r="BJ443" s="179"/>
      <c r="BK443" s="179"/>
      <c r="BL443" s="184"/>
    </row>
    <row r="444" spans="2:64" x14ac:dyDescent="0.5">
      <c r="B444"/>
      <c r="C444"/>
      <c r="D444"/>
      <c r="E444"/>
      <c r="F444"/>
      <c r="G444"/>
      <c r="H444"/>
      <c r="I444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  <c r="BB444" s="179"/>
      <c r="BC444" s="179"/>
      <c r="BD444" s="179"/>
      <c r="BE444" s="179"/>
      <c r="BF444" s="179"/>
      <c r="BG444" s="179"/>
      <c r="BH444" s="179"/>
      <c r="BI444" s="179"/>
      <c r="BJ444" s="179"/>
      <c r="BK444" s="179"/>
      <c r="BL444" s="184"/>
    </row>
    <row r="445" spans="2:64" x14ac:dyDescent="0.5">
      <c r="B445"/>
      <c r="C445"/>
      <c r="D445"/>
      <c r="E445"/>
      <c r="F445"/>
      <c r="G445"/>
      <c r="H445"/>
      <c r="I445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79"/>
      <c r="AT445" s="179"/>
      <c r="AU445" s="179"/>
      <c r="AV445" s="179"/>
      <c r="AW445" s="179"/>
      <c r="AX445" s="179"/>
      <c r="AY445" s="179"/>
      <c r="AZ445" s="179"/>
      <c r="BA445" s="179"/>
      <c r="BB445" s="179"/>
      <c r="BC445" s="179"/>
      <c r="BD445" s="179"/>
      <c r="BE445" s="179"/>
      <c r="BF445" s="179"/>
      <c r="BG445" s="179"/>
      <c r="BH445" s="179"/>
      <c r="BI445" s="179"/>
      <c r="BJ445" s="179"/>
      <c r="BK445" s="179"/>
      <c r="BL445" s="184"/>
    </row>
    <row r="446" spans="2:64" x14ac:dyDescent="0.5">
      <c r="B446"/>
      <c r="C446"/>
      <c r="D446"/>
      <c r="E446"/>
      <c r="F446"/>
      <c r="G446"/>
      <c r="H446"/>
      <c r="I446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/>
      <c r="BC446" s="179"/>
      <c r="BD446" s="179"/>
      <c r="BE446" s="179"/>
      <c r="BF446" s="179"/>
      <c r="BG446" s="179"/>
      <c r="BH446" s="179"/>
      <c r="BI446" s="179"/>
      <c r="BJ446" s="179"/>
      <c r="BK446" s="179"/>
      <c r="BL446" s="184"/>
    </row>
    <row r="447" spans="2:64" x14ac:dyDescent="0.5">
      <c r="B447"/>
      <c r="C447"/>
      <c r="D447"/>
      <c r="E447"/>
      <c r="F447"/>
      <c r="G447"/>
      <c r="H447"/>
      <c r="I447"/>
      <c r="J447" s="179"/>
      <c r="K447" s="179"/>
      <c r="L447" s="179"/>
      <c r="M447" s="179"/>
      <c r="N447" s="179"/>
      <c r="O447" s="179"/>
      <c r="P447" s="179"/>
      <c r="Q447" s="179"/>
      <c r="R447" s="179"/>
      <c r="S447" s="179"/>
      <c r="T447" s="179"/>
      <c r="U447" s="179"/>
      <c r="V447" s="179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179"/>
      <c r="AT447" s="179"/>
      <c r="AU447" s="179"/>
      <c r="AV447" s="179"/>
      <c r="AW447" s="179"/>
      <c r="AX447" s="179"/>
      <c r="AY447" s="179"/>
      <c r="AZ447" s="179"/>
      <c r="BA447" s="179"/>
      <c r="BB447" s="179"/>
      <c r="BC447" s="179"/>
      <c r="BD447" s="179"/>
      <c r="BE447" s="179"/>
      <c r="BF447" s="179"/>
      <c r="BG447" s="179"/>
      <c r="BH447" s="179"/>
      <c r="BI447" s="179"/>
      <c r="BJ447" s="179"/>
      <c r="BK447" s="179"/>
      <c r="BL447" s="184"/>
    </row>
    <row r="448" spans="2:64" x14ac:dyDescent="0.5">
      <c r="B448"/>
      <c r="C448"/>
      <c r="D448"/>
      <c r="E448"/>
      <c r="F448"/>
      <c r="G448"/>
      <c r="H448"/>
      <c r="I448"/>
      <c r="J448" s="179"/>
      <c r="K448" s="179"/>
      <c r="L448" s="179"/>
      <c r="M448" s="179"/>
      <c r="N448" s="179"/>
      <c r="O448" s="179"/>
      <c r="P448" s="179"/>
      <c r="Q448" s="179"/>
      <c r="R448" s="179"/>
      <c r="S448" s="179"/>
      <c r="T448" s="179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79"/>
      <c r="AT448" s="179"/>
      <c r="AU448" s="179"/>
      <c r="AV448" s="179"/>
      <c r="AW448" s="179"/>
      <c r="AX448" s="179"/>
      <c r="AY448" s="179"/>
      <c r="AZ448" s="179"/>
      <c r="BA448" s="179"/>
      <c r="BB448" s="179"/>
      <c r="BC448" s="179"/>
      <c r="BD448" s="179"/>
      <c r="BE448" s="179"/>
      <c r="BF448" s="179"/>
      <c r="BG448" s="179"/>
      <c r="BH448" s="179"/>
      <c r="BI448" s="179"/>
      <c r="BJ448" s="179"/>
      <c r="BK448" s="179"/>
      <c r="BL448" s="184"/>
    </row>
    <row r="449" spans="2:64" x14ac:dyDescent="0.5">
      <c r="B449"/>
      <c r="C449"/>
      <c r="D449"/>
      <c r="E449"/>
      <c r="F449"/>
      <c r="G449"/>
      <c r="H449"/>
      <c r="I449"/>
      <c r="J449" s="179"/>
      <c r="K449" s="179"/>
      <c r="L449" s="179"/>
      <c r="M449" s="179"/>
      <c r="N449" s="179"/>
      <c r="O449" s="179"/>
      <c r="P449" s="179"/>
      <c r="Q449" s="179"/>
      <c r="R449" s="179"/>
      <c r="S449" s="179"/>
      <c r="T449" s="179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79"/>
      <c r="AT449" s="179"/>
      <c r="AU449" s="179"/>
      <c r="AV449" s="179"/>
      <c r="AW449" s="179"/>
      <c r="AX449" s="179"/>
      <c r="AY449" s="179"/>
      <c r="AZ449" s="179"/>
      <c r="BA449" s="179"/>
      <c r="BB449" s="179"/>
      <c r="BC449" s="179"/>
      <c r="BD449" s="179"/>
      <c r="BE449" s="179"/>
      <c r="BF449" s="179"/>
      <c r="BG449" s="179"/>
      <c r="BH449" s="179"/>
      <c r="BI449" s="179"/>
      <c r="BJ449" s="179"/>
      <c r="BK449" s="179"/>
      <c r="BL449" s="184"/>
    </row>
    <row r="450" spans="2:64" x14ac:dyDescent="0.5">
      <c r="B450"/>
      <c r="C450"/>
      <c r="D450"/>
      <c r="E450"/>
      <c r="F450"/>
      <c r="G450"/>
      <c r="H450"/>
      <c r="I450"/>
      <c r="J450" s="179"/>
      <c r="K450" s="179"/>
      <c r="L450" s="179"/>
      <c r="M450" s="179"/>
      <c r="N450" s="179"/>
      <c r="O450" s="179"/>
      <c r="P450" s="179"/>
      <c r="Q450" s="179"/>
      <c r="R450" s="179"/>
      <c r="S450" s="179"/>
      <c r="T450" s="179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79"/>
      <c r="AT450" s="179"/>
      <c r="AU450" s="179"/>
      <c r="AV450" s="179"/>
      <c r="AW450" s="179"/>
      <c r="AX450" s="179"/>
      <c r="AY450" s="179"/>
      <c r="AZ450" s="179"/>
      <c r="BA450" s="179"/>
      <c r="BB450" s="179"/>
      <c r="BC450" s="179"/>
      <c r="BD450" s="179"/>
      <c r="BE450" s="179"/>
      <c r="BF450" s="179"/>
      <c r="BG450" s="179"/>
      <c r="BH450" s="179"/>
      <c r="BI450" s="179"/>
      <c r="BJ450" s="179"/>
      <c r="BK450" s="179"/>
      <c r="BL450" s="184"/>
    </row>
    <row r="451" spans="2:64" x14ac:dyDescent="0.5">
      <c r="B451"/>
      <c r="C451"/>
      <c r="D451"/>
      <c r="E451"/>
      <c r="F451"/>
      <c r="G451"/>
      <c r="H451"/>
      <c r="I451"/>
      <c r="J451" s="179"/>
      <c r="K451" s="179"/>
      <c r="L451" s="179"/>
      <c r="M451" s="179"/>
      <c r="N451" s="179"/>
      <c r="O451" s="179"/>
      <c r="P451" s="179"/>
      <c r="Q451" s="179"/>
      <c r="R451" s="179"/>
      <c r="S451" s="179"/>
      <c r="T451" s="179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79"/>
      <c r="AT451" s="179"/>
      <c r="AU451" s="179"/>
      <c r="AV451" s="179"/>
      <c r="AW451" s="179"/>
      <c r="AX451" s="179"/>
      <c r="AY451" s="179"/>
      <c r="AZ451" s="179"/>
      <c r="BA451" s="179"/>
      <c r="BB451" s="179"/>
      <c r="BC451" s="179"/>
      <c r="BD451" s="179"/>
      <c r="BE451" s="179"/>
      <c r="BF451" s="179"/>
      <c r="BG451" s="179"/>
      <c r="BH451" s="179"/>
      <c r="BI451" s="179"/>
      <c r="BJ451" s="179"/>
      <c r="BK451" s="179"/>
      <c r="BL451" s="184"/>
    </row>
    <row r="452" spans="2:64" x14ac:dyDescent="0.5">
      <c r="B452"/>
      <c r="C452"/>
      <c r="D452"/>
      <c r="E452"/>
      <c r="F452"/>
      <c r="G452"/>
      <c r="H452"/>
      <c r="I452"/>
      <c r="J452" s="179"/>
      <c r="K452" s="179"/>
      <c r="L452" s="179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79"/>
      <c r="AT452" s="179"/>
      <c r="AU452" s="179"/>
      <c r="AV452" s="179"/>
      <c r="AW452" s="179"/>
      <c r="AX452" s="179"/>
      <c r="AY452" s="179"/>
      <c r="AZ452" s="179"/>
      <c r="BA452" s="179"/>
      <c r="BB452" s="179"/>
      <c r="BC452" s="179"/>
      <c r="BD452" s="179"/>
      <c r="BE452" s="179"/>
      <c r="BF452" s="179"/>
      <c r="BG452" s="179"/>
      <c r="BH452" s="179"/>
      <c r="BI452" s="179"/>
      <c r="BJ452" s="179"/>
      <c r="BK452" s="179"/>
      <c r="BL452" s="184"/>
    </row>
    <row r="453" spans="2:64" x14ac:dyDescent="0.5">
      <c r="B453"/>
      <c r="C453"/>
      <c r="D453"/>
      <c r="E453"/>
      <c r="F453"/>
      <c r="G453"/>
      <c r="H453"/>
      <c r="I453"/>
      <c r="J453" s="179"/>
      <c r="K453" s="179"/>
      <c r="L453" s="179"/>
      <c r="M453" s="179"/>
      <c r="N453" s="179"/>
      <c r="O453" s="179"/>
      <c r="P453" s="179"/>
      <c r="Q453" s="179"/>
      <c r="R453" s="179"/>
      <c r="S453" s="179"/>
      <c r="T453" s="179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179"/>
      <c r="AT453" s="179"/>
      <c r="AU453" s="179"/>
      <c r="AV453" s="179"/>
      <c r="AW453" s="179"/>
      <c r="AX453" s="179"/>
      <c r="AY453" s="179"/>
      <c r="AZ453" s="179"/>
      <c r="BA453" s="179"/>
      <c r="BB453" s="179"/>
      <c r="BC453" s="179"/>
      <c r="BD453" s="179"/>
      <c r="BE453" s="179"/>
      <c r="BF453" s="179"/>
      <c r="BG453" s="179"/>
      <c r="BH453" s="179"/>
      <c r="BI453" s="179"/>
      <c r="BJ453" s="179"/>
      <c r="BK453" s="179"/>
      <c r="BL453" s="184"/>
    </row>
    <row r="454" spans="2:64" x14ac:dyDescent="0.5">
      <c r="B454"/>
      <c r="C454"/>
      <c r="D454"/>
      <c r="E454"/>
      <c r="F454"/>
      <c r="G454"/>
      <c r="H454"/>
      <c r="I454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  <c r="BB454" s="179"/>
      <c r="BC454" s="179"/>
      <c r="BD454" s="179"/>
      <c r="BE454" s="179"/>
      <c r="BF454" s="179"/>
      <c r="BG454" s="179"/>
      <c r="BH454" s="179"/>
      <c r="BI454" s="179"/>
      <c r="BJ454" s="179"/>
      <c r="BK454" s="179"/>
      <c r="BL454" s="184"/>
    </row>
    <row r="455" spans="2:64" x14ac:dyDescent="0.5">
      <c r="B455"/>
      <c r="C455"/>
      <c r="D455"/>
      <c r="E455"/>
      <c r="F455"/>
      <c r="G455"/>
      <c r="H455"/>
      <c r="I455"/>
      <c r="J455" s="179"/>
      <c r="K455" s="179"/>
      <c r="L455" s="179"/>
      <c r="M455" s="179"/>
      <c r="N455" s="179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179"/>
      <c r="AT455" s="179"/>
      <c r="AU455" s="179"/>
      <c r="AV455" s="179"/>
      <c r="AW455" s="179"/>
      <c r="AX455" s="179"/>
      <c r="AY455" s="179"/>
      <c r="AZ455" s="179"/>
      <c r="BA455" s="179"/>
      <c r="BB455" s="179"/>
      <c r="BC455" s="179"/>
      <c r="BD455" s="179"/>
      <c r="BE455" s="179"/>
      <c r="BF455" s="179"/>
      <c r="BG455" s="179"/>
      <c r="BH455" s="179"/>
      <c r="BI455" s="179"/>
      <c r="BJ455" s="179"/>
      <c r="BK455" s="179"/>
      <c r="BL455" s="184"/>
    </row>
    <row r="456" spans="2:64" x14ac:dyDescent="0.5">
      <c r="B456"/>
      <c r="C456"/>
      <c r="D456"/>
      <c r="E456"/>
      <c r="F456"/>
      <c r="G456"/>
      <c r="H456"/>
      <c r="I456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79"/>
      <c r="AT456" s="179"/>
      <c r="AU456" s="179"/>
      <c r="AV456" s="179"/>
      <c r="AW456" s="179"/>
      <c r="AX456" s="179"/>
      <c r="AY456" s="179"/>
      <c r="AZ456" s="179"/>
      <c r="BA456" s="179"/>
      <c r="BB456" s="179"/>
      <c r="BC456" s="179"/>
      <c r="BD456" s="179"/>
      <c r="BE456" s="179"/>
      <c r="BF456" s="179"/>
      <c r="BG456" s="179"/>
      <c r="BH456" s="179"/>
      <c r="BI456" s="179"/>
      <c r="BJ456" s="179"/>
      <c r="BK456" s="179"/>
      <c r="BL456" s="184"/>
    </row>
    <row r="457" spans="2:64" x14ac:dyDescent="0.5">
      <c r="B457"/>
      <c r="C457"/>
      <c r="D457"/>
      <c r="E457"/>
      <c r="F457"/>
      <c r="G457"/>
      <c r="H457"/>
      <c r="I457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79"/>
      <c r="AT457" s="179"/>
      <c r="AU457" s="179"/>
      <c r="AV457" s="179"/>
      <c r="AW457" s="179"/>
      <c r="AX457" s="179"/>
      <c r="AY457" s="179"/>
      <c r="AZ457" s="179"/>
      <c r="BA457" s="179"/>
      <c r="BB457" s="179"/>
      <c r="BC457" s="179"/>
      <c r="BD457" s="179"/>
      <c r="BE457" s="179"/>
      <c r="BF457" s="179"/>
      <c r="BG457" s="179"/>
      <c r="BH457" s="179"/>
      <c r="BI457" s="179"/>
      <c r="BJ457" s="179"/>
      <c r="BK457" s="179"/>
      <c r="BL457" s="184"/>
    </row>
    <row r="458" spans="2:64" x14ac:dyDescent="0.5">
      <c r="B458"/>
      <c r="C458"/>
      <c r="D458"/>
      <c r="E458"/>
      <c r="F458"/>
      <c r="G458"/>
      <c r="H458"/>
      <c r="I458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79"/>
      <c r="AT458" s="179"/>
      <c r="AU458" s="179"/>
      <c r="AV458" s="179"/>
      <c r="AW458" s="179"/>
      <c r="AX458" s="179"/>
      <c r="AY458" s="179"/>
      <c r="AZ458" s="179"/>
      <c r="BA458" s="179"/>
      <c r="BB458" s="179"/>
      <c r="BC458" s="179"/>
      <c r="BD458" s="179"/>
      <c r="BE458" s="179"/>
      <c r="BF458" s="179"/>
      <c r="BG458" s="179"/>
      <c r="BH458" s="179"/>
      <c r="BI458" s="179"/>
      <c r="BJ458" s="179"/>
      <c r="BK458" s="179"/>
    </row>
    <row r="459" spans="2:64" x14ac:dyDescent="0.5">
      <c r="B459"/>
      <c r="C459"/>
      <c r="D459"/>
      <c r="E459"/>
      <c r="F459"/>
      <c r="G459"/>
      <c r="H459"/>
      <c r="I459"/>
      <c r="J459" s="179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79"/>
      <c r="AT459" s="179"/>
      <c r="AU459" s="179"/>
      <c r="AV459" s="179"/>
      <c r="AW459" s="179"/>
      <c r="AX459" s="179"/>
      <c r="AY459" s="179"/>
      <c r="AZ459" s="179"/>
      <c r="BA459" s="179"/>
      <c r="BB459" s="179"/>
      <c r="BC459" s="179"/>
      <c r="BD459" s="179"/>
      <c r="BE459" s="179"/>
      <c r="BF459" s="179"/>
      <c r="BG459" s="179"/>
      <c r="BH459" s="179"/>
      <c r="BI459" s="179"/>
      <c r="BJ459" s="179"/>
      <c r="BK459" s="179"/>
    </row>
    <row r="460" spans="2:64" x14ac:dyDescent="0.5">
      <c r="B460"/>
      <c r="C460"/>
      <c r="D460"/>
      <c r="E460"/>
      <c r="F460"/>
      <c r="G460"/>
      <c r="H460"/>
      <c r="I460"/>
      <c r="J460" s="179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79"/>
      <c r="AT460" s="179"/>
      <c r="AU460" s="179"/>
      <c r="AV460" s="179"/>
      <c r="AW460" s="179"/>
      <c r="AX460" s="179"/>
      <c r="AY460" s="179"/>
      <c r="AZ460" s="179"/>
      <c r="BA460" s="179"/>
      <c r="BB460" s="179"/>
      <c r="BC460" s="179"/>
      <c r="BD460" s="179"/>
      <c r="BE460" s="179"/>
      <c r="BF460" s="179"/>
      <c r="BG460" s="179"/>
      <c r="BH460" s="179"/>
      <c r="BI460" s="179"/>
      <c r="BJ460" s="179"/>
      <c r="BK460" s="179"/>
    </row>
    <row r="461" spans="2:64" x14ac:dyDescent="0.5">
      <c r="B461"/>
      <c r="C461"/>
      <c r="D461"/>
      <c r="E461"/>
      <c r="F461"/>
      <c r="G461"/>
      <c r="H461"/>
      <c r="I461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79"/>
      <c r="AT461" s="179"/>
      <c r="AU461" s="179"/>
      <c r="AV461" s="179"/>
      <c r="AW461" s="179"/>
      <c r="AX461" s="179"/>
      <c r="AY461" s="179"/>
      <c r="AZ461" s="179"/>
      <c r="BA461" s="179"/>
      <c r="BB461" s="179"/>
      <c r="BC461" s="179"/>
      <c r="BD461" s="179"/>
      <c r="BE461" s="179"/>
      <c r="BF461" s="179"/>
      <c r="BG461" s="179"/>
      <c r="BH461" s="179"/>
      <c r="BI461" s="179"/>
      <c r="BJ461" s="179"/>
      <c r="BK461" s="179"/>
      <c r="BL461" s="184"/>
    </row>
    <row r="462" spans="2:64" x14ac:dyDescent="0.5">
      <c r="B462"/>
      <c r="C462"/>
      <c r="D462"/>
      <c r="E462"/>
      <c r="F462"/>
      <c r="G462"/>
      <c r="H462"/>
      <c r="I462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79"/>
      <c r="AT462" s="179"/>
      <c r="AU462" s="179"/>
      <c r="AV462" s="179"/>
      <c r="AW462" s="179"/>
      <c r="AX462" s="179"/>
      <c r="AY462" s="179"/>
      <c r="AZ462" s="179"/>
      <c r="BA462" s="179"/>
      <c r="BB462" s="179"/>
      <c r="BC462" s="179"/>
      <c r="BD462" s="179"/>
      <c r="BE462" s="179"/>
      <c r="BF462" s="179"/>
      <c r="BG462" s="179"/>
      <c r="BH462" s="179"/>
      <c r="BI462" s="179"/>
      <c r="BJ462" s="179"/>
      <c r="BK462" s="179"/>
      <c r="BL462" s="184"/>
    </row>
    <row r="463" spans="2:64" x14ac:dyDescent="0.5">
      <c r="B463"/>
      <c r="C463"/>
      <c r="D463"/>
      <c r="E463"/>
      <c r="F463"/>
      <c r="G463"/>
      <c r="H463"/>
      <c r="I463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5"/>
      <c r="AT463" s="185"/>
      <c r="AU463" s="185"/>
      <c r="AV463" s="185"/>
      <c r="AW463" s="185"/>
      <c r="AX463" s="185"/>
      <c r="AY463" s="185"/>
      <c r="AZ463" s="185"/>
      <c r="BA463" s="185"/>
      <c r="BB463" s="185"/>
      <c r="BC463" s="185"/>
      <c r="BD463" s="185"/>
      <c r="BE463" s="185"/>
      <c r="BF463" s="185"/>
      <c r="BG463" s="185"/>
      <c r="BH463" s="185"/>
      <c r="BI463" s="185"/>
      <c r="BJ463" s="185"/>
      <c r="BK463" s="185"/>
      <c r="BL463" s="184"/>
    </row>
    <row r="464" spans="2:64" x14ac:dyDescent="0.5">
      <c r="B464"/>
      <c r="C464"/>
      <c r="D464"/>
      <c r="E464"/>
      <c r="F464"/>
      <c r="G464"/>
      <c r="H464"/>
      <c r="I464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85"/>
      <c r="AT464" s="185"/>
      <c r="AU464" s="185"/>
      <c r="AV464" s="185"/>
      <c r="AW464" s="185"/>
      <c r="AX464" s="185"/>
      <c r="AY464" s="185"/>
      <c r="AZ464" s="185"/>
      <c r="BA464" s="185"/>
      <c r="BB464" s="185"/>
      <c r="BC464" s="185"/>
      <c r="BD464" s="185"/>
      <c r="BE464" s="185"/>
      <c r="BF464" s="185"/>
      <c r="BG464" s="185"/>
      <c r="BH464" s="185"/>
      <c r="BI464" s="185"/>
      <c r="BJ464" s="185"/>
      <c r="BK464" s="185"/>
      <c r="BL464" s="184"/>
    </row>
    <row r="465" spans="2:64" x14ac:dyDescent="0.5">
      <c r="B465"/>
      <c r="C465"/>
      <c r="D465"/>
      <c r="E465"/>
      <c r="F465"/>
      <c r="G465"/>
      <c r="H465"/>
      <c r="I46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5"/>
      <c r="AT465" s="185"/>
      <c r="AU465" s="185"/>
      <c r="AV465" s="185"/>
      <c r="AW465" s="185"/>
      <c r="AX465" s="185"/>
      <c r="AY465" s="185"/>
      <c r="AZ465" s="185"/>
      <c r="BA465" s="185"/>
      <c r="BB465" s="185"/>
      <c r="BC465" s="185"/>
      <c r="BD465" s="185"/>
      <c r="BE465" s="185"/>
      <c r="BF465" s="185"/>
      <c r="BG465" s="185"/>
      <c r="BH465" s="185"/>
      <c r="BI465" s="185"/>
      <c r="BJ465" s="185"/>
      <c r="BK465" s="185"/>
      <c r="BL465" s="184"/>
    </row>
    <row r="466" spans="2:64" x14ac:dyDescent="0.5">
      <c r="B466"/>
      <c r="C466"/>
      <c r="D466"/>
      <c r="E466"/>
      <c r="F466"/>
      <c r="G466"/>
      <c r="H466"/>
      <c r="I466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5"/>
      <c r="AT466" s="185"/>
      <c r="AU466" s="185"/>
      <c r="AV466" s="185"/>
      <c r="AW466" s="185"/>
      <c r="AX466" s="185"/>
      <c r="AY466" s="185"/>
      <c r="AZ466" s="185"/>
      <c r="BA466" s="185"/>
      <c r="BB466" s="185"/>
      <c r="BC466" s="185"/>
      <c r="BD466" s="185"/>
      <c r="BE466" s="185"/>
      <c r="BF466" s="185"/>
      <c r="BG466" s="185"/>
      <c r="BH466" s="185"/>
      <c r="BI466" s="185"/>
      <c r="BJ466" s="185"/>
      <c r="BK466" s="185"/>
      <c r="BL466" s="184"/>
    </row>
    <row r="467" spans="2:64" x14ac:dyDescent="0.5">
      <c r="B467"/>
      <c r="C467"/>
      <c r="D467"/>
      <c r="E467"/>
      <c r="F467"/>
      <c r="G467"/>
      <c r="H467"/>
      <c r="I467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186"/>
      <c r="AT467" s="186"/>
      <c r="AU467" s="186"/>
      <c r="AV467" s="186"/>
      <c r="AW467" s="186"/>
      <c r="AX467" s="186"/>
      <c r="AY467" s="186"/>
      <c r="AZ467" s="186"/>
      <c r="BA467" s="186"/>
      <c r="BB467" s="186"/>
      <c r="BC467" s="186"/>
      <c r="BD467" s="186"/>
      <c r="BE467" s="186"/>
      <c r="BF467" s="186"/>
      <c r="BG467" s="186"/>
      <c r="BH467" s="186"/>
      <c r="BI467" s="186"/>
      <c r="BJ467" s="186"/>
      <c r="BK467" s="186"/>
      <c r="BL467" s="184"/>
    </row>
    <row r="468" spans="2:64" x14ac:dyDescent="0.5">
      <c r="B468"/>
      <c r="C468"/>
      <c r="D468"/>
      <c r="E468"/>
      <c r="F468"/>
      <c r="G468"/>
      <c r="H468"/>
      <c r="I468"/>
      <c r="J468" s="186"/>
      <c r="K468" s="186"/>
      <c r="L468" s="186"/>
      <c r="M468" s="186"/>
      <c r="N468" s="186"/>
      <c r="O468" s="186"/>
      <c r="P468" s="186"/>
      <c r="Q468" s="186"/>
      <c r="BL468" s="184"/>
    </row>
    <row r="469" spans="2:64" x14ac:dyDescent="0.5">
      <c r="B469"/>
      <c r="C469"/>
      <c r="D469"/>
      <c r="E469"/>
      <c r="F469"/>
      <c r="G469"/>
      <c r="H469"/>
      <c r="I469"/>
      <c r="J469" s="186"/>
      <c r="K469" s="186"/>
      <c r="L469" s="186"/>
      <c r="M469" s="186"/>
      <c r="N469" s="186"/>
      <c r="O469" s="186"/>
      <c r="P469" s="186"/>
      <c r="Q469" s="186"/>
      <c r="BL469" s="184"/>
    </row>
    <row r="470" spans="2:64" x14ac:dyDescent="0.5">
      <c r="B470"/>
      <c r="C470"/>
      <c r="D470"/>
      <c r="E470"/>
      <c r="F470"/>
      <c r="G470"/>
      <c r="H470"/>
      <c r="I470"/>
      <c r="J470" s="186"/>
      <c r="K470" s="186"/>
      <c r="L470" s="186"/>
      <c r="M470" s="186"/>
      <c r="N470" s="186"/>
      <c r="O470" s="186"/>
      <c r="P470" s="186"/>
      <c r="Q470" s="186"/>
      <c r="BL470" s="184"/>
    </row>
    <row r="471" spans="2:64" x14ac:dyDescent="0.5">
      <c r="B471"/>
      <c r="C471"/>
      <c r="D471"/>
      <c r="E471"/>
      <c r="F471"/>
      <c r="G471"/>
      <c r="H471"/>
      <c r="I471"/>
      <c r="BL471" s="184"/>
    </row>
    <row r="472" spans="2:64" x14ac:dyDescent="0.5">
      <c r="B472"/>
      <c r="C472"/>
      <c r="D472"/>
      <c r="E472"/>
      <c r="F472"/>
      <c r="G472"/>
      <c r="H472"/>
      <c r="I472"/>
      <c r="BL472" s="184"/>
    </row>
    <row r="473" spans="2:64" x14ac:dyDescent="0.5">
      <c r="B473"/>
      <c r="C473"/>
      <c r="D473"/>
      <c r="E473"/>
      <c r="F473"/>
      <c r="G473"/>
      <c r="H473"/>
      <c r="I473"/>
      <c r="BL473" s="184"/>
    </row>
    <row r="474" spans="2:64" x14ac:dyDescent="0.5">
      <c r="B474"/>
      <c r="C474"/>
      <c r="D474"/>
      <c r="E474"/>
      <c r="F474"/>
      <c r="G474"/>
      <c r="H474"/>
      <c r="I474"/>
    </row>
    <row r="475" spans="2:64" x14ac:dyDescent="0.5">
      <c r="B475"/>
      <c r="C475"/>
      <c r="D475"/>
      <c r="E475"/>
      <c r="F475"/>
      <c r="G475"/>
      <c r="H475"/>
      <c r="I475"/>
    </row>
    <row r="476" spans="2:64" x14ac:dyDescent="0.5">
      <c r="B476"/>
      <c r="C476"/>
      <c r="D476"/>
      <c r="E476"/>
      <c r="F476"/>
      <c r="G476"/>
      <c r="H476"/>
      <c r="I476"/>
    </row>
    <row r="477" spans="2:64" x14ac:dyDescent="0.5">
      <c r="B477"/>
      <c r="C477"/>
      <c r="D477"/>
      <c r="E477"/>
      <c r="F477"/>
      <c r="G477"/>
      <c r="H477"/>
      <c r="I477"/>
    </row>
    <row r="478" spans="2:64" x14ac:dyDescent="0.5">
      <c r="B478"/>
      <c r="C478"/>
      <c r="D478"/>
      <c r="E478"/>
      <c r="F478"/>
      <c r="G478"/>
      <c r="H478"/>
      <c r="I478"/>
    </row>
    <row r="479" spans="2:64" x14ac:dyDescent="0.5">
      <c r="B479"/>
      <c r="C479"/>
      <c r="D479"/>
      <c r="E479"/>
      <c r="F479"/>
      <c r="G479"/>
      <c r="H479"/>
      <c r="I479"/>
    </row>
    <row r="480" spans="2:64" x14ac:dyDescent="0.5">
      <c r="B480"/>
      <c r="C480"/>
      <c r="D480"/>
      <c r="E480"/>
      <c r="F480"/>
      <c r="G480"/>
      <c r="H480"/>
      <c r="I480"/>
    </row>
    <row r="481" spans="2:64" x14ac:dyDescent="0.5">
      <c r="B481"/>
      <c r="C481"/>
      <c r="D481"/>
      <c r="E481"/>
      <c r="F481"/>
      <c r="G481"/>
      <c r="H481"/>
      <c r="I481"/>
    </row>
    <row r="482" spans="2:64" x14ac:dyDescent="0.5">
      <c r="B482"/>
      <c r="C482"/>
      <c r="D482"/>
      <c r="E482"/>
      <c r="F482"/>
      <c r="G482"/>
      <c r="H482"/>
      <c r="I482"/>
    </row>
    <row r="483" spans="2:64" x14ac:dyDescent="0.5">
      <c r="B483"/>
      <c r="C483"/>
      <c r="D483"/>
      <c r="E483"/>
      <c r="F483"/>
      <c r="G483"/>
      <c r="H483"/>
      <c r="I483"/>
    </row>
    <row r="484" spans="2:64" x14ac:dyDescent="0.5">
      <c r="B484"/>
      <c r="C484"/>
      <c r="D484"/>
      <c r="E484"/>
      <c r="F484"/>
      <c r="G484"/>
      <c r="H484"/>
      <c r="I484"/>
    </row>
    <row r="485" spans="2:64" x14ac:dyDescent="0.5">
      <c r="B485"/>
      <c r="C485"/>
      <c r="D485"/>
      <c r="E485"/>
      <c r="F485"/>
      <c r="G485"/>
      <c r="H485"/>
      <c r="I485"/>
    </row>
    <row r="486" spans="2:64" x14ac:dyDescent="0.5">
      <c r="B486"/>
      <c r="C486"/>
      <c r="D486"/>
      <c r="E486"/>
      <c r="F486"/>
      <c r="G486"/>
      <c r="H486"/>
      <c r="I486"/>
    </row>
    <row r="487" spans="2:64" x14ac:dyDescent="0.5">
      <c r="B487"/>
      <c r="C487"/>
      <c r="D487"/>
      <c r="E487"/>
      <c r="F487"/>
      <c r="G487"/>
      <c r="H487"/>
      <c r="I487"/>
    </row>
    <row r="488" spans="2:64" x14ac:dyDescent="0.5">
      <c r="B488"/>
      <c r="C488"/>
      <c r="D488"/>
      <c r="E488"/>
      <c r="F488"/>
      <c r="G488"/>
      <c r="H488"/>
      <c r="I488"/>
    </row>
    <row r="489" spans="2:64" x14ac:dyDescent="0.5">
      <c r="B489"/>
      <c r="C489"/>
      <c r="D489"/>
      <c r="E489"/>
      <c r="F489"/>
      <c r="G489"/>
      <c r="H489"/>
      <c r="I489"/>
      <c r="BL489" s="184"/>
    </row>
    <row r="490" spans="2:64" x14ac:dyDescent="0.5">
      <c r="B490"/>
      <c r="C490"/>
      <c r="D490"/>
      <c r="E490"/>
      <c r="F490"/>
      <c r="G490"/>
      <c r="H490"/>
      <c r="I490"/>
    </row>
    <row r="491" spans="2:64" x14ac:dyDescent="0.5">
      <c r="B491"/>
      <c r="C491"/>
      <c r="D491"/>
      <c r="E491"/>
      <c r="F491"/>
      <c r="G491"/>
      <c r="H491"/>
      <c r="I491"/>
    </row>
    <row r="492" spans="2:64" x14ac:dyDescent="0.5">
      <c r="B492"/>
      <c r="C492"/>
      <c r="D492"/>
      <c r="E492"/>
      <c r="F492"/>
      <c r="G492"/>
      <c r="H492"/>
      <c r="I492"/>
    </row>
    <row r="493" spans="2:64" x14ac:dyDescent="0.5">
      <c r="B493"/>
      <c r="C493"/>
      <c r="D493"/>
      <c r="E493"/>
      <c r="F493"/>
      <c r="G493"/>
      <c r="H493"/>
      <c r="I493"/>
    </row>
    <row r="494" spans="2:64" x14ac:dyDescent="0.5">
      <c r="B494"/>
      <c r="C494"/>
      <c r="D494"/>
      <c r="E494"/>
      <c r="F494"/>
      <c r="G494"/>
      <c r="H494"/>
      <c r="I494"/>
      <c r="BL494" s="184"/>
    </row>
    <row r="495" spans="2:64" x14ac:dyDescent="0.5">
      <c r="B495"/>
      <c r="C495"/>
      <c r="D495"/>
      <c r="E495"/>
      <c r="F495"/>
      <c r="G495"/>
      <c r="H495"/>
      <c r="I495"/>
      <c r="BL495" s="184"/>
    </row>
    <row r="496" spans="2:64" x14ac:dyDescent="0.5">
      <c r="B496"/>
      <c r="C496"/>
      <c r="D496"/>
      <c r="E496"/>
      <c r="F496"/>
      <c r="G496"/>
      <c r="H496"/>
      <c r="I496"/>
      <c r="BL496" s="184"/>
    </row>
    <row r="497" spans="2:64" x14ac:dyDescent="0.5">
      <c r="B497"/>
      <c r="C497"/>
      <c r="D497"/>
      <c r="E497"/>
      <c r="F497"/>
      <c r="G497"/>
      <c r="H497"/>
      <c r="I497"/>
    </row>
    <row r="498" spans="2:64" x14ac:dyDescent="0.5">
      <c r="B498"/>
      <c r="C498"/>
      <c r="D498"/>
      <c r="E498"/>
      <c r="F498"/>
      <c r="G498"/>
      <c r="H498"/>
      <c r="I498"/>
    </row>
    <row r="499" spans="2:64" x14ac:dyDescent="0.5">
      <c r="B499"/>
      <c r="C499"/>
      <c r="D499"/>
      <c r="E499"/>
      <c r="F499"/>
      <c r="G499"/>
      <c r="H499"/>
      <c r="I499"/>
    </row>
    <row r="500" spans="2:64" x14ac:dyDescent="0.5">
      <c r="B500"/>
      <c r="C500"/>
      <c r="D500"/>
      <c r="E500"/>
      <c r="F500"/>
      <c r="G500"/>
      <c r="H500"/>
      <c r="I500"/>
    </row>
    <row r="501" spans="2:64" x14ac:dyDescent="0.5">
      <c r="B501"/>
      <c r="C501"/>
      <c r="D501"/>
      <c r="E501"/>
      <c r="F501"/>
      <c r="G501"/>
      <c r="H501"/>
      <c r="I501"/>
    </row>
    <row r="502" spans="2:64" x14ac:dyDescent="0.5">
      <c r="B502"/>
      <c r="C502"/>
      <c r="D502"/>
      <c r="E502"/>
      <c r="F502"/>
      <c r="G502"/>
      <c r="H502"/>
      <c r="I502"/>
    </row>
    <row r="503" spans="2:64" x14ac:dyDescent="0.5">
      <c r="B503"/>
      <c r="C503"/>
      <c r="D503"/>
      <c r="E503"/>
      <c r="F503"/>
      <c r="G503"/>
      <c r="H503"/>
      <c r="I503"/>
    </row>
    <row r="504" spans="2:64" x14ac:dyDescent="0.5">
      <c r="B504"/>
      <c r="C504"/>
      <c r="D504"/>
      <c r="E504"/>
      <c r="F504"/>
      <c r="G504"/>
      <c r="H504"/>
      <c r="I504"/>
    </row>
    <row r="505" spans="2:64" x14ac:dyDescent="0.5">
      <c r="B505"/>
      <c r="C505"/>
      <c r="D505"/>
      <c r="E505"/>
      <c r="F505"/>
      <c r="G505"/>
      <c r="H505"/>
      <c r="I505"/>
      <c r="BL505" s="184"/>
    </row>
    <row r="506" spans="2:64" x14ac:dyDescent="0.5">
      <c r="B506"/>
      <c r="C506"/>
      <c r="D506"/>
      <c r="E506"/>
      <c r="F506"/>
      <c r="G506"/>
      <c r="H506"/>
      <c r="I506"/>
    </row>
    <row r="507" spans="2:64" x14ac:dyDescent="0.5">
      <c r="B507"/>
      <c r="C507"/>
      <c r="D507"/>
      <c r="E507"/>
      <c r="F507"/>
      <c r="G507"/>
      <c r="H507"/>
      <c r="I507"/>
    </row>
    <row r="508" spans="2:64" x14ac:dyDescent="0.5">
      <c r="B508"/>
      <c r="C508"/>
      <c r="D508"/>
      <c r="E508"/>
      <c r="F508"/>
      <c r="G508"/>
      <c r="H508"/>
      <c r="I508"/>
    </row>
    <row r="509" spans="2:64" x14ac:dyDescent="0.5">
      <c r="B509"/>
      <c r="C509"/>
      <c r="D509"/>
      <c r="E509"/>
      <c r="F509"/>
      <c r="G509"/>
      <c r="H509"/>
      <c r="I509"/>
      <c r="BL509" s="184"/>
    </row>
    <row r="510" spans="2:64" x14ac:dyDescent="0.5">
      <c r="B510"/>
      <c r="C510"/>
      <c r="D510"/>
      <c r="E510"/>
      <c r="F510"/>
      <c r="G510"/>
      <c r="H510"/>
      <c r="I510"/>
    </row>
    <row r="511" spans="2:64" x14ac:dyDescent="0.5">
      <c r="B511"/>
      <c r="C511"/>
      <c r="D511"/>
      <c r="E511"/>
      <c r="F511"/>
      <c r="G511"/>
      <c r="H511"/>
      <c r="I511"/>
    </row>
    <row r="512" spans="2:64" x14ac:dyDescent="0.5">
      <c r="B512"/>
      <c r="C512"/>
      <c r="D512"/>
      <c r="E512"/>
      <c r="F512"/>
      <c r="G512"/>
      <c r="H512"/>
      <c r="I512"/>
    </row>
    <row r="513" spans="2:64" x14ac:dyDescent="0.5">
      <c r="B513"/>
      <c r="C513"/>
      <c r="D513"/>
      <c r="E513"/>
      <c r="F513"/>
      <c r="G513"/>
      <c r="H513"/>
      <c r="I513"/>
    </row>
    <row r="514" spans="2:64" x14ac:dyDescent="0.5">
      <c r="B514"/>
      <c r="C514"/>
      <c r="D514"/>
      <c r="E514"/>
      <c r="F514"/>
      <c r="G514"/>
      <c r="H514"/>
      <c r="I514"/>
    </row>
    <row r="515" spans="2:64" x14ac:dyDescent="0.5">
      <c r="B515"/>
      <c r="C515"/>
      <c r="D515"/>
      <c r="E515"/>
      <c r="F515"/>
      <c r="G515"/>
      <c r="H515"/>
      <c r="I515"/>
    </row>
    <row r="516" spans="2:64" x14ac:dyDescent="0.5">
      <c r="B516"/>
      <c r="C516"/>
      <c r="D516"/>
      <c r="E516"/>
      <c r="F516"/>
      <c r="G516"/>
      <c r="H516"/>
      <c r="I516"/>
    </row>
    <row r="517" spans="2:64" x14ac:dyDescent="0.5">
      <c r="B517"/>
      <c r="C517"/>
      <c r="D517"/>
      <c r="E517"/>
      <c r="F517"/>
      <c r="G517"/>
      <c r="H517"/>
      <c r="I517"/>
    </row>
    <row r="518" spans="2:64" x14ac:dyDescent="0.5">
      <c r="B518"/>
      <c r="C518"/>
      <c r="D518"/>
      <c r="E518"/>
      <c r="F518"/>
      <c r="G518"/>
      <c r="H518"/>
      <c r="I518"/>
    </row>
    <row r="519" spans="2:64" x14ac:dyDescent="0.5">
      <c r="B519"/>
      <c r="C519"/>
      <c r="D519"/>
      <c r="E519"/>
      <c r="F519"/>
      <c r="G519"/>
      <c r="H519"/>
      <c r="I519"/>
      <c r="BL519" s="184"/>
    </row>
    <row r="520" spans="2:64" x14ac:dyDescent="0.5">
      <c r="B520"/>
      <c r="C520"/>
      <c r="D520"/>
      <c r="E520"/>
      <c r="F520"/>
      <c r="G520"/>
      <c r="H520"/>
      <c r="I520"/>
      <c r="BL520" s="184"/>
    </row>
    <row r="521" spans="2:64" x14ac:dyDescent="0.5">
      <c r="B521"/>
      <c r="C521"/>
      <c r="D521"/>
      <c r="E521"/>
      <c r="F521"/>
      <c r="G521"/>
      <c r="H521"/>
      <c r="I521"/>
    </row>
    <row r="522" spans="2:64" x14ac:dyDescent="0.5">
      <c r="B522"/>
      <c r="C522"/>
      <c r="D522"/>
      <c r="E522"/>
      <c r="F522"/>
      <c r="G522"/>
      <c r="H522"/>
      <c r="I522"/>
      <c r="BL522" s="184"/>
    </row>
    <row r="523" spans="2:64" x14ac:dyDescent="0.5">
      <c r="B523"/>
      <c r="C523"/>
      <c r="D523"/>
      <c r="E523"/>
      <c r="F523"/>
      <c r="G523"/>
      <c r="H523"/>
      <c r="I523"/>
      <c r="BL523" s="184"/>
    </row>
    <row r="524" spans="2:64" x14ac:dyDescent="0.5">
      <c r="B524"/>
      <c r="C524"/>
      <c r="D524"/>
      <c r="E524"/>
      <c r="F524"/>
      <c r="G524"/>
      <c r="H524"/>
      <c r="I524"/>
      <c r="BL524" s="184"/>
    </row>
    <row r="525" spans="2:64" x14ac:dyDescent="0.5">
      <c r="B525"/>
      <c r="C525"/>
      <c r="D525"/>
      <c r="E525"/>
      <c r="F525"/>
      <c r="G525"/>
      <c r="H525"/>
      <c r="I525"/>
    </row>
    <row r="526" spans="2:64" x14ac:dyDescent="0.5">
      <c r="B526"/>
      <c r="C526"/>
      <c r="D526"/>
      <c r="E526"/>
      <c r="F526"/>
      <c r="G526"/>
      <c r="H526"/>
      <c r="I526"/>
    </row>
    <row r="527" spans="2:64" x14ac:dyDescent="0.5">
      <c r="B527"/>
      <c r="C527"/>
      <c r="D527"/>
      <c r="E527"/>
      <c r="F527"/>
      <c r="G527"/>
      <c r="H527"/>
      <c r="I527"/>
    </row>
    <row r="528" spans="2:64" x14ac:dyDescent="0.5">
      <c r="B528"/>
      <c r="C528"/>
      <c r="D528"/>
      <c r="E528"/>
      <c r="F528"/>
      <c r="G528"/>
      <c r="H528"/>
      <c r="I528"/>
    </row>
    <row r="529" spans="2:64" x14ac:dyDescent="0.5">
      <c r="B529"/>
      <c r="C529"/>
      <c r="D529"/>
      <c r="E529"/>
      <c r="F529"/>
      <c r="G529"/>
      <c r="H529"/>
      <c r="I529"/>
    </row>
    <row r="530" spans="2:64" x14ac:dyDescent="0.5">
      <c r="B530"/>
      <c r="C530"/>
      <c r="D530"/>
      <c r="E530"/>
      <c r="F530"/>
      <c r="G530"/>
      <c r="H530"/>
      <c r="I530"/>
    </row>
    <row r="531" spans="2:64" x14ac:dyDescent="0.5">
      <c r="B531"/>
      <c r="C531"/>
      <c r="D531"/>
      <c r="E531"/>
      <c r="F531"/>
      <c r="G531"/>
      <c r="H531"/>
      <c r="I531"/>
    </row>
    <row r="532" spans="2:64" x14ac:dyDescent="0.5">
      <c r="B532"/>
      <c r="C532"/>
      <c r="D532"/>
      <c r="E532"/>
      <c r="F532"/>
      <c r="G532"/>
      <c r="H532"/>
      <c r="I532"/>
    </row>
    <row r="533" spans="2:64" x14ac:dyDescent="0.5">
      <c r="B533"/>
      <c r="C533"/>
      <c r="D533"/>
      <c r="E533"/>
      <c r="F533"/>
      <c r="G533"/>
      <c r="H533"/>
      <c r="I533"/>
    </row>
    <row r="534" spans="2:64" x14ac:dyDescent="0.5">
      <c r="B534"/>
      <c r="C534"/>
      <c r="D534"/>
      <c r="E534"/>
      <c r="F534"/>
      <c r="G534"/>
      <c r="H534"/>
      <c r="I534"/>
    </row>
    <row r="535" spans="2:64" x14ac:dyDescent="0.5">
      <c r="B535"/>
      <c r="C535"/>
      <c r="D535"/>
      <c r="E535"/>
      <c r="F535"/>
      <c r="G535"/>
      <c r="H535"/>
      <c r="I535"/>
    </row>
    <row r="536" spans="2:64" x14ac:dyDescent="0.5">
      <c r="B536"/>
      <c r="C536"/>
      <c r="D536"/>
      <c r="E536"/>
      <c r="F536"/>
      <c r="G536"/>
      <c r="H536"/>
      <c r="I536"/>
    </row>
    <row r="537" spans="2:64" x14ac:dyDescent="0.5">
      <c r="B537"/>
      <c r="C537"/>
      <c r="D537"/>
      <c r="E537"/>
      <c r="F537"/>
      <c r="G537"/>
      <c r="H537"/>
      <c r="I537"/>
    </row>
    <row r="538" spans="2:64" x14ac:dyDescent="0.5">
      <c r="B538"/>
      <c r="C538"/>
      <c r="D538"/>
      <c r="E538"/>
      <c r="F538"/>
      <c r="G538"/>
      <c r="H538"/>
      <c r="I538"/>
    </row>
    <row r="539" spans="2:64" x14ac:dyDescent="0.5">
      <c r="B539"/>
      <c r="C539"/>
      <c r="D539"/>
      <c r="E539"/>
      <c r="F539"/>
      <c r="G539"/>
      <c r="H539"/>
      <c r="I539"/>
    </row>
    <row r="540" spans="2:64" x14ac:dyDescent="0.5">
      <c r="B540"/>
      <c r="C540"/>
      <c r="D540"/>
      <c r="E540"/>
      <c r="F540"/>
      <c r="G540"/>
      <c r="H540"/>
      <c r="I540"/>
      <c r="BL540" s="184"/>
    </row>
    <row r="541" spans="2:64" x14ac:dyDescent="0.5">
      <c r="B541"/>
      <c r="C541"/>
      <c r="D541"/>
      <c r="E541"/>
      <c r="F541"/>
      <c r="G541"/>
      <c r="H541"/>
      <c r="I541"/>
    </row>
    <row r="542" spans="2:64" x14ac:dyDescent="0.5">
      <c r="B542"/>
      <c r="C542"/>
      <c r="D542"/>
      <c r="E542"/>
      <c r="F542"/>
      <c r="G542"/>
      <c r="H542"/>
      <c r="I542"/>
      <c r="BL542" s="184"/>
    </row>
    <row r="543" spans="2:64" x14ac:dyDescent="0.5">
      <c r="B543"/>
      <c r="C543"/>
      <c r="D543"/>
      <c r="E543"/>
      <c r="F543"/>
      <c r="G543"/>
      <c r="H543"/>
      <c r="I543"/>
      <c r="BL543" s="184"/>
    </row>
    <row r="544" spans="2:64" x14ac:dyDescent="0.5">
      <c r="B544"/>
      <c r="C544"/>
      <c r="D544"/>
      <c r="E544"/>
      <c r="F544"/>
      <c r="G544"/>
      <c r="H544"/>
      <c r="I544"/>
    </row>
    <row r="545" spans="2:64" x14ac:dyDescent="0.5">
      <c r="B545"/>
      <c r="C545"/>
      <c r="D545"/>
      <c r="E545"/>
      <c r="F545"/>
      <c r="G545"/>
      <c r="H545"/>
      <c r="I545"/>
    </row>
    <row r="546" spans="2:64" x14ac:dyDescent="0.5">
      <c r="B546"/>
      <c r="C546"/>
      <c r="D546"/>
      <c r="E546"/>
      <c r="F546"/>
      <c r="G546"/>
      <c r="H546"/>
      <c r="I546"/>
    </row>
    <row r="547" spans="2:64" x14ac:dyDescent="0.5">
      <c r="B547"/>
      <c r="C547"/>
      <c r="D547"/>
      <c r="E547"/>
      <c r="F547"/>
      <c r="G547"/>
      <c r="H547"/>
      <c r="I547"/>
      <c r="BL547" s="184"/>
    </row>
    <row r="548" spans="2:64" x14ac:dyDescent="0.5">
      <c r="B548"/>
      <c r="C548"/>
      <c r="D548"/>
      <c r="E548"/>
      <c r="F548"/>
      <c r="G548"/>
      <c r="H548"/>
      <c r="I548"/>
    </row>
    <row r="549" spans="2:64" x14ac:dyDescent="0.5">
      <c r="B549"/>
      <c r="C549"/>
      <c r="D549"/>
      <c r="E549"/>
      <c r="F549"/>
      <c r="G549"/>
      <c r="H549"/>
      <c r="I549"/>
    </row>
    <row r="550" spans="2:64" x14ac:dyDescent="0.5">
      <c r="B550"/>
      <c r="C550"/>
      <c r="D550"/>
      <c r="E550"/>
      <c r="F550"/>
      <c r="G550"/>
      <c r="H550"/>
      <c r="I550"/>
    </row>
    <row r="551" spans="2:64" x14ac:dyDescent="0.5">
      <c r="B551"/>
      <c r="C551"/>
      <c r="D551"/>
      <c r="E551"/>
      <c r="F551"/>
      <c r="G551"/>
      <c r="H551"/>
      <c r="I551"/>
    </row>
    <row r="552" spans="2:64" x14ac:dyDescent="0.5">
      <c r="B552"/>
      <c r="C552"/>
      <c r="D552"/>
      <c r="E552"/>
      <c r="F552"/>
      <c r="G552"/>
      <c r="H552"/>
      <c r="I552"/>
    </row>
    <row r="553" spans="2:64" x14ac:dyDescent="0.5">
      <c r="B553"/>
      <c r="C553"/>
      <c r="D553"/>
      <c r="E553"/>
      <c r="F553"/>
      <c r="G553"/>
      <c r="H553"/>
      <c r="I553"/>
    </row>
    <row r="554" spans="2:64" x14ac:dyDescent="0.5">
      <c r="B554"/>
      <c r="C554"/>
      <c r="D554"/>
      <c r="E554"/>
      <c r="F554"/>
      <c r="G554"/>
      <c r="H554"/>
      <c r="I554"/>
    </row>
    <row r="555" spans="2:64" x14ac:dyDescent="0.5">
      <c r="B555"/>
      <c r="C555"/>
      <c r="D555"/>
      <c r="E555"/>
      <c r="F555"/>
      <c r="G555"/>
      <c r="H555"/>
      <c r="I555"/>
    </row>
    <row r="556" spans="2:64" x14ac:dyDescent="0.5">
      <c r="B556"/>
      <c r="C556"/>
      <c r="D556"/>
      <c r="E556"/>
      <c r="F556"/>
      <c r="G556"/>
      <c r="H556"/>
      <c r="I556"/>
    </row>
    <row r="557" spans="2:64" x14ac:dyDescent="0.5">
      <c r="B557"/>
      <c r="C557"/>
      <c r="D557"/>
      <c r="E557"/>
      <c r="F557"/>
      <c r="G557"/>
      <c r="H557"/>
      <c r="I557"/>
    </row>
    <row r="558" spans="2:64" x14ac:dyDescent="0.5">
      <c r="B558"/>
      <c r="C558"/>
      <c r="D558"/>
      <c r="E558"/>
      <c r="F558"/>
      <c r="G558"/>
      <c r="H558"/>
      <c r="I558"/>
    </row>
    <row r="559" spans="2:64" x14ac:dyDescent="0.5">
      <c r="B559"/>
      <c r="C559"/>
      <c r="D559"/>
      <c r="E559"/>
      <c r="F559"/>
      <c r="G559"/>
      <c r="H559"/>
      <c r="I559"/>
    </row>
    <row r="560" spans="2:64" x14ac:dyDescent="0.5">
      <c r="B560"/>
      <c r="C560"/>
      <c r="D560"/>
      <c r="E560"/>
      <c r="F560"/>
      <c r="G560"/>
      <c r="H560"/>
      <c r="I560"/>
    </row>
    <row r="561" spans="2:9" x14ac:dyDescent="0.5">
      <c r="B561"/>
      <c r="C561"/>
      <c r="D561"/>
      <c r="E561"/>
      <c r="F561"/>
      <c r="G561"/>
      <c r="H561"/>
      <c r="I561"/>
    </row>
    <row r="562" spans="2:9" x14ac:dyDescent="0.5">
      <c r="B562"/>
      <c r="C562"/>
      <c r="D562"/>
      <c r="E562"/>
      <c r="F562"/>
      <c r="G562"/>
      <c r="H562"/>
      <c r="I562"/>
    </row>
    <row r="563" spans="2:9" x14ac:dyDescent="0.5">
      <c r="B563"/>
      <c r="C563"/>
      <c r="D563"/>
      <c r="E563"/>
      <c r="F563"/>
      <c r="G563"/>
      <c r="H563"/>
      <c r="I563"/>
    </row>
    <row r="564" spans="2:9" x14ac:dyDescent="0.5">
      <c r="B564"/>
      <c r="C564"/>
      <c r="D564"/>
      <c r="E564"/>
      <c r="F564"/>
      <c r="G564"/>
      <c r="H564"/>
      <c r="I564"/>
    </row>
    <row r="565" spans="2:9" x14ac:dyDescent="0.5">
      <c r="B565"/>
      <c r="C565"/>
      <c r="D565"/>
      <c r="E565"/>
      <c r="F565"/>
      <c r="G565"/>
      <c r="H565"/>
      <c r="I565"/>
    </row>
    <row r="566" spans="2:9" x14ac:dyDescent="0.5">
      <c r="B566"/>
      <c r="C566"/>
      <c r="D566"/>
      <c r="E566"/>
      <c r="F566"/>
      <c r="G566"/>
      <c r="H566"/>
      <c r="I566"/>
    </row>
    <row r="567" spans="2:9" x14ac:dyDescent="0.5">
      <c r="B567"/>
      <c r="C567"/>
      <c r="D567"/>
      <c r="E567"/>
      <c r="F567"/>
      <c r="G567"/>
      <c r="H567"/>
      <c r="I567"/>
    </row>
    <row r="568" spans="2:9" x14ac:dyDescent="0.5">
      <c r="B568"/>
      <c r="C568"/>
      <c r="D568"/>
      <c r="E568"/>
      <c r="F568"/>
      <c r="G568"/>
      <c r="H568"/>
      <c r="I568"/>
    </row>
    <row r="569" spans="2:9" x14ac:dyDescent="0.5">
      <c r="B569"/>
      <c r="C569"/>
      <c r="D569"/>
      <c r="E569"/>
      <c r="F569"/>
      <c r="G569"/>
      <c r="H569"/>
      <c r="I569"/>
    </row>
    <row r="570" spans="2:9" x14ac:dyDescent="0.5">
      <c r="B570"/>
      <c r="C570"/>
      <c r="D570"/>
      <c r="E570"/>
      <c r="F570"/>
      <c r="G570"/>
      <c r="H570"/>
      <c r="I570"/>
    </row>
    <row r="571" spans="2:9" x14ac:dyDescent="0.5">
      <c r="B571"/>
      <c r="C571"/>
      <c r="D571"/>
      <c r="E571"/>
      <c r="F571"/>
      <c r="G571"/>
      <c r="H571"/>
      <c r="I571"/>
    </row>
    <row r="572" spans="2:9" x14ac:dyDescent="0.5">
      <c r="B572"/>
      <c r="C572"/>
      <c r="D572"/>
      <c r="E572"/>
      <c r="F572"/>
      <c r="G572"/>
      <c r="H572"/>
      <c r="I572"/>
    </row>
    <row r="573" spans="2:9" x14ac:dyDescent="0.5">
      <c r="B573"/>
      <c r="C573"/>
      <c r="D573"/>
      <c r="E573"/>
      <c r="F573"/>
      <c r="G573"/>
      <c r="H573"/>
      <c r="I573"/>
    </row>
    <row r="574" spans="2:9" x14ac:dyDescent="0.5">
      <c r="B574"/>
      <c r="C574"/>
      <c r="D574"/>
      <c r="E574"/>
      <c r="F574"/>
      <c r="G574"/>
      <c r="H574"/>
      <c r="I574"/>
    </row>
    <row r="575" spans="2:9" x14ac:dyDescent="0.5">
      <c r="B575"/>
      <c r="C575"/>
      <c r="D575"/>
      <c r="E575"/>
      <c r="F575"/>
      <c r="G575"/>
      <c r="H575"/>
      <c r="I575"/>
    </row>
    <row r="576" spans="2:9" x14ac:dyDescent="0.5">
      <c r="B576"/>
      <c r="C576"/>
      <c r="D576"/>
      <c r="E576"/>
      <c r="F576"/>
      <c r="G576"/>
      <c r="H576"/>
      <c r="I576"/>
    </row>
    <row r="577" spans="2:9" x14ac:dyDescent="0.5">
      <c r="B577"/>
      <c r="C577"/>
      <c r="D577"/>
      <c r="E577"/>
      <c r="F577"/>
      <c r="G577"/>
      <c r="H577"/>
      <c r="I577"/>
    </row>
    <row r="578" spans="2:9" x14ac:dyDescent="0.5">
      <c r="B578"/>
      <c r="C578"/>
      <c r="D578"/>
      <c r="E578"/>
      <c r="F578"/>
      <c r="G578"/>
      <c r="H578"/>
      <c r="I578"/>
    </row>
    <row r="579" spans="2:9" x14ac:dyDescent="0.5">
      <c r="B579"/>
      <c r="C579"/>
      <c r="D579"/>
      <c r="E579"/>
      <c r="F579"/>
      <c r="G579"/>
      <c r="H579"/>
      <c r="I579"/>
    </row>
    <row r="580" spans="2:9" x14ac:dyDescent="0.5">
      <c r="B580"/>
      <c r="C580"/>
      <c r="D580"/>
      <c r="E580"/>
      <c r="F580"/>
      <c r="G580"/>
      <c r="H580"/>
      <c r="I580"/>
    </row>
    <row r="581" spans="2:9" x14ac:dyDescent="0.5">
      <c r="B581"/>
      <c r="C581"/>
      <c r="D581"/>
      <c r="E581"/>
      <c r="F581"/>
      <c r="G581"/>
      <c r="H581"/>
      <c r="I581"/>
    </row>
    <row r="582" spans="2:9" x14ac:dyDescent="0.5">
      <c r="B582"/>
      <c r="C582"/>
      <c r="D582"/>
      <c r="E582"/>
      <c r="F582"/>
      <c r="G582"/>
      <c r="H582"/>
      <c r="I582"/>
    </row>
    <row r="583" spans="2:9" x14ac:dyDescent="0.5">
      <c r="B583"/>
      <c r="C583"/>
      <c r="D583"/>
      <c r="E583"/>
      <c r="F583"/>
      <c r="G583"/>
      <c r="H583"/>
      <c r="I583"/>
    </row>
    <row r="584" spans="2:9" x14ac:dyDescent="0.5">
      <c r="B584"/>
      <c r="C584"/>
      <c r="D584"/>
      <c r="E584"/>
      <c r="F584"/>
      <c r="G584"/>
      <c r="H584"/>
      <c r="I584"/>
    </row>
    <row r="585" spans="2:9" x14ac:dyDescent="0.5">
      <c r="B585"/>
      <c r="C585"/>
      <c r="D585"/>
      <c r="E585"/>
      <c r="F585"/>
      <c r="G585"/>
      <c r="H585"/>
      <c r="I585"/>
    </row>
    <row r="586" spans="2:9" x14ac:dyDescent="0.5">
      <c r="B586"/>
      <c r="C586"/>
      <c r="D586"/>
      <c r="E586"/>
      <c r="F586"/>
      <c r="G586"/>
      <c r="H586"/>
      <c r="I586"/>
    </row>
    <row r="587" spans="2:9" x14ac:dyDescent="0.5">
      <c r="B587"/>
      <c r="C587"/>
      <c r="D587"/>
      <c r="E587"/>
      <c r="F587"/>
      <c r="G587"/>
      <c r="H587"/>
      <c r="I587"/>
    </row>
    <row r="588" spans="2:9" x14ac:dyDescent="0.5">
      <c r="B588"/>
      <c r="C588"/>
      <c r="D588"/>
      <c r="E588"/>
      <c r="F588"/>
      <c r="G588"/>
      <c r="H588"/>
      <c r="I588"/>
    </row>
    <row r="589" spans="2:9" x14ac:dyDescent="0.5">
      <c r="B589"/>
      <c r="C589"/>
      <c r="D589"/>
      <c r="E589"/>
      <c r="F589"/>
      <c r="G589"/>
      <c r="H589"/>
      <c r="I589"/>
    </row>
    <row r="590" spans="2:9" x14ac:dyDescent="0.5">
      <c r="B590"/>
      <c r="C590"/>
      <c r="D590"/>
      <c r="E590"/>
      <c r="F590"/>
      <c r="G590"/>
      <c r="H590"/>
      <c r="I590"/>
    </row>
    <row r="591" spans="2:9" x14ac:dyDescent="0.5">
      <c r="B591"/>
      <c r="C591"/>
      <c r="D591"/>
      <c r="E591"/>
      <c r="F591"/>
      <c r="G591"/>
      <c r="H591"/>
      <c r="I591"/>
    </row>
    <row r="592" spans="2:9" x14ac:dyDescent="0.5">
      <c r="B592"/>
      <c r="C592"/>
      <c r="D592"/>
      <c r="E592"/>
      <c r="F592"/>
      <c r="G592"/>
      <c r="H592"/>
      <c r="I592"/>
    </row>
    <row r="593" spans="2:64" x14ac:dyDescent="0.5">
      <c r="B593"/>
      <c r="C593"/>
      <c r="D593"/>
      <c r="E593"/>
      <c r="F593"/>
      <c r="G593"/>
      <c r="H593"/>
      <c r="I593"/>
    </row>
    <row r="594" spans="2:64" x14ac:dyDescent="0.5">
      <c r="B594"/>
      <c r="C594"/>
      <c r="D594"/>
      <c r="E594"/>
      <c r="F594"/>
      <c r="G594"/>
      <c r="H594"/>
      <c r="I594"/>
    </row>
    <row r="595" spans="2:64" x14ac:dyDescent="0.5">
      <c r="B595"/>
      <c r="C595"/>
      <c r="D595"/>
      <c r="E595"/>
      <c r="F595"/>
      <c r="G595"/>
      <c r="H595"/>
      <c r="I595"/>
    </row>
    <row r="596" spans="2:64" x14ac:dyDescent="0.5">
      <c r="B596"/>
      <c r="C596"/>
      <c r="D596"/>
      <c r="E596"/>
      <c r="F596"/>
      <c r="G596"/>
      <c r="H596"/>
      <c r="I596"/>
    </row>
    <row r="597" spans="2:64" x14ac:dyDescent="0.5">
      <c r="B597"/>
      <c r="C597"/>
      <c r="D597"/>
      <c r="E597"/>
      <c r="F597"/>
      <c r="G597"/>
      <c r="H597"/>
      <c r="I597"/>
    </row>
    <row r="598" spans="2:64" x14ac:dyDescent="0.5">
      <c r="B598"/>
      <c r="C598"/>
      <c r="D598"/>
      <c r="E598"/>
      <c r="F598"/>
      <c r="G598"/>
      <c r="H598"/>
      <c r="I598"/>
    </row>
    <row r="599" spans="2:64" x14ac:dyDescent="0.5">
      <c r="B599"/>
      <c r="C599"/>
      <c r="D599"/>
      <c r="E599"/>
      <c r="F599"/>
      <c r="G599"/>
      <c r="H599"/>
      <c r="I599"/>
    </row>
    <row r="600" spans="2:64" x14ac:dyDescent="0.5">
      <c r="B600"/>
      <c r="C600"/>
      <c r="D600"/>
      <c r="E600"/>
      <c r="F600"/>
      <c r="G600"/>
      <c r="H600"/>
      <c r="I600"/>
    </row>
    <row r="601" spans="2:64" x14ac:dyDescent="0.5">
      <c r="B601"/>
      <c r="C601"/>
      <c r="D601"/>
      <c r="E601"/>
      <c r="F601"/>
      <c r="G601"/>
      <c r="H601"/>
      <c r="I601"/>
    </row>
    <row r="602" spans="2:64" x14ac:dyDescent="0.5">
      <c r="B602"/>
      <c r="C602"/>
      <c r="D602"/>
      <c r="E602"/>
      <c r="F602"/>
      <c r="G602"/>
      <c r="H602"/>
      <c r="I602"/>
    </row>
    <row r="603" spans="2:64" x14ac:dyDescent="0.5">
      <c r="B603"/>
      <c r="C603"/>
      <c r="D603"/>
      <c r="E603"/>
      <c r="F603"/>
      <c r="G603"/>
      <c r="H603"/>
      <c r="I603"/>
    </row>
    <row r="604" spans="2:64" x14ac:dyDescent="0.5">
      <c r="B604"/>
      <c r="C604"/>
      <c r="D604"/>
      <c r="E604"/>
      <c r="F604"/>
      <c r="G604"/>
      <c r="H604"/>
      <c r="I604"/>
    </row>
    <row r="605" spans="2:64" x14ac:dyDescent="0.5">
      <c r="B605"/>
      <c r="C605"/>
      <c r="D605"/>
      <c r="E605"/>
      <c r="F605"/>
      <c r="G605"/>
      <c r="H605"/>
      <c r="I605"/>
    </row>
    <row r="606" spans="2:64" x14ac:dyDescent="0.5">
      <c r="B606"/>
      <c r="C606"/>
      <c r="D606"/>
      <c r="E606"/>
      <c r="F606"/>
      <c r="G606"/>
      <c r="H606"/>
      <c r="I606"/>
    </row>
    <row r="607" spans="2:64" x14ac:dyDescent="0.5">
      <c r="B607"/>
      <c r="C607"/>
      <c r="D607"/>
      <c r="E607"/>
      <c r="F607"/>
      <c r="G607"/>
      <c r="H607"/>
      <c r="I607"/>
      <c r="BL607" s="184"/>
    </row>
    <row r="608" spans="2:64" x14ac:dyDescent="0.5">
      <c r="B608"/>
      <c r="C608"/>
      <c r="D608"/>
      <c r="E608"/>
      <c r="F608"/>
      <c r="G608"/>
      <c r="H608"/>
      <c r="I608"/>
      <c r="BL608" s="184"/>
    </row>
    <row r="609" spans="2:9" x14ac:dyDescent="0.5">
      <c r="B609"/>
      <c r="C609"/>
      <c r="D609"/>
      <c r="E609"/>
      <c r="F609"/>
      <c r="G609"/>
      <c r="H609"/>
      <c r="I609"/>
    </row>
    <row r="610" spans="2:9" x14ac:dyDescent="0.5">
      <c r="B610"/>
      <c r="C610"/>
      <c r="D610"/>
      <c r="E610"/>
      <c r="F610"/>
      <c r="G610"/>
      <c r="H610"/>
      <c r="I610"/>
    </row>
    <row r="611" spans="2:9" x14ac:dyDescent="0.5">
      <c r="B611"/>
      <c r="C611"/>
      <c r="D611"/>
      <c r="E611"/>
      <c r="F611"/>
      <c r="G611"/>
      <c r="H611"/>
      <c r="I611"/>
    </row>
    <row r="612" spans="2:9" x14ac:dyDescent="0.5">
      <c r="B612"/>
      <c r="C612"/>
      <c r="D612"/>
      <c r="E612"/>
      <c r="F612"/>
      <c r="G612"/>
      <c r="H612"/>
      <c r="I612"/>
    </row>
    <row r="613" spans="2:9" x14ac:dyDescent="0.5">
      <c r="B613"/>
      <c r="C613"/>
      <c r="D613"/>
      <c r="E613"/>
      <c r="F613"/>
      <c r="G613"/>
      <c r="H613"/>
      <c r="I613"/>
    </row>
    <row r="614" spans="2:9" x14ac:dyDescent="0.5">
      <c r="B614"/>
      <c r="C614"/>
      <c r="D614"/>
      <c r="E614"/>
      <c r="F614"/>
      <c r="G614"/>
      <c r="H614"/>
      <c r="I614"/>
    </row>
    <row r="615" spans="2:9" x14ac:dyDescent="0.5">
      <c r="B615"/>
      <c r="C615"/>
      <c r="D615"/>
      <c r="E615"/>
      <c r="F615"/>
      <c r="G615"/>
      <c r="H615"/>
      <c r="I615"/>
    </row>
    <row r="616" spans="2:9" x14ac:dyDescent="0.5">
      <c r="B616"/>
      <c r="C616"/>
      <c r="D616"/>
      <c r="E616"/>
      <c r="F616"/>
      <c r="G616"/>
      <c r="H616"/>
      <c r="I616"/>
    </row>
    <row r="617" spans="2:9" x14ac:dyDescent="0.5">
      <c r="B617"/>
      <c r="C617"/>
      <c r="D617"/>
      <c r="E617"/>
      <c r="F617"/>
      <c r="G617"/>
      <c r="H617"/>
      <c r="I617"/>
    </row>
    <row r="618" spans="2:9" x14ac:dyDescent="0.5">
      <c r="B618"/>
      <c r="C618"/>
      <c r="D618"/>
      <c r="E618"/>
      <c r="F618"/>
      <c r="G618"/>
      <c r="H618"/>
      <c r="I618"/>
    </row>
    <row r="619" spans="2:9" x14ac:dyDescent="0.5">
      <c r="B619"/>
      <c r="C619"/>
      <c r="D619"/>
      <c r="E619"/>
      <c r="F619"/>
      <c r="G619"/>
      <c r="H619"/>
      <c r="I619"/>
    </row>
    <row r="620" spans="2:9" x14ac:dyDescent="0.5">
      <c r="B620"/>
      <c r="C620"/>
      <c r="D620"/>
      <c r="E620"/>
      <c r="F620"/>
      <c r="G620"/>
      <c r="H620"/>
      <c r="I620"/>
    </row>
    <row r="621" spans="2:9" x14ac:dyDescent="0.5">
      <c r="B621"/>
      <c r="C621"/>
      <c r="D621"/>
      <c r="E621"/>
      <c r="F621"/>
      <c r="G621"/>
      <c r="H621"/>
      <c r="I621"/>
    </row>
    <row r="622" spans="2:9" x14ac:dyDescent="0.5">
      <c r="B622"/>
      <c r="C622"/>
      <c r="D622"/>
      <c r="E622"/>
      <c r="F622"/>
      <c r="G622"/>
      <c r="H622"/>
      <c r="I622"/>
    </row>
    <row r="623" spans="2:9" x14ac:dyDescent="0.5">
      <c r="B623"/>
      <c r="C623"/>
      <c r="D623"/>
      <c r="E623"/>
      <c r="F623"/>
      <c r="G623"/>
      <c r="H623"/>
      <c r="I623"/>
    </row>
    <row r="624" spans="2:9" x14ac:dyDescent="0.5">
      <c r="B624"/>
      <c r="C624"/>
      <c r="D624"/>
      <c r="E624"/>
      <c r="F624"/>
      <c r="G624"/>
      <c r="H624"/>
      <c r="I624"/>
    </row>
    <row r="625" spans="2:9" x14ac:dyDescent="0.5">
      <c r="B625"/>
      <c r="C625"/>
      <c r="D625"/>
      <c r="E625"/>
      <c r="F625"/>
      <c r="G625"/>
      <c r="H625"/>
      <c r="I625"/>
    </row>
    <row r="626" spans="2:9" x14ac:dyDescent="0.5">
      <c r="B626"/>
      <c r="C626"/>
      <c r="D626"/>
      <c r="E626"/>
      <c r="F626"/>
      <c r="G626"/>
      <c r="H626"/>
      <c r="I626"/>
    </row>
    <row r="627" spans="2:9" x14ac:dyDescent="0.5">
      <c r="B627"/>
      <c r="C627"/>
      <c r="D627"/>
      <c r="E627"/>
      <c r="F627"/>
      <c r="G627"/>
      <c r="H627"/>
      <c r="I627"/>
    </row>
    <row r="628" spans="2:9" x14ac:dyDescent="0.5">
      <c r="B628"/>
      <c r="C628"/>
      <c r="D628"/>
      <c r="E628"/>
      <c r="F628"/>
      <c r="G628"/>
      <c r="H628"/>
      <c r="I628"/>
    </row>
    <row r="629" spans="2:9" x14ac:dyDescent="0.5">
      <c r="B629"/>
      <c r="C629"/>
      <c r="D629"/>
      <c r="E629"/>
      <c r="F629"/>
      <c r="G629"/>
      <c r="H629"/>
      <c r="I629"/>
    </row>
    <row r="630" spans="2:9" x14ac:dyDescent="0.5">
      <c r="B630"/>
      <c r="C630"/>
      <c r="D630"/>
      <c r="E630"/>
      <c r="F630"/>
      <c r="G630"/>
      <c r="H630"/>
      <c r="I630"/>
    </row>
    <row r="631" spans="2:9" x14ac:dyDescent="0.5">
      <c r="B631"/>
      <c r="C631"/>
      <c r="D631"/>
      <c r="E631"/>
      <c r="F631"/>
      <c r="G631"/>
      <c r="H631"/>
      <c r="I631"/>
    </row>
    <row r="632" spans="2:9" x14ac:dyDescent="0.5">
      <c r="B632"/>
      <c r="C632"/>
      <c r="D632"/>
      <c r="E632"/>
      <c r="F632"/>
      <c r="G632"/>
      <c r="H632"/>
      <c r="I632"/>
    </row>
    <row r="633" spans="2:9" x14ac:dyDescent="0.5">
      <c r="B633"/>
      <c r="C633"/>
      <c r="D633"/>
      <c r="E633"/>
      <c r="F633"/>
      <c r="G633"/>
      <c r="H633"/>
      <c r="I633"/>
    </row>
    <row r="634" spans="2:9" x14ac:dyDescent="0.5">
      <c r="B634"/>
      <c r="C634"/>
      <c r="D634"/>
      <c r="E634"/>
      <c r="F634"/>
      <c r="G634"/>
      <c r="H634"/>
      <c r="I634"/>
    </row>
    <row r="635" spans="2:9" x14ac:dyDescent="0.5">
      <c r="B635"/>
      <c r="C635"/>
      <c r="D635"/>
      <c r="E635"/>
      <c r="F635"/>
      <c r="G635"/>
      <c r="H635"/>
      <c r="I635"/>
    </row>
    <row r="636" spans="2:9" x14ac:dyDescent="0.5">
      <c r="B636"/>
      <c r="C636"/>
      <c r="D636"/>
      <c r="E636"/>
      <c r="F636"/>
      <c r="G636"/>
      <c r="H636"/>
      <c r="I636"/>
    </row>
    <row r="637" spans="2:9" x14ac:dyDescent="0.5">
      <c r="B637"/>
      <c r="C637"/>
      <c r="D637"/>
      <c r="E637"/>
      <c r="F637"/>
      <c r="G637"/>
      <c r="H637"/>
      <c r="I637"/>
    </row>
    <row r="638" spans="2:9" x14ac:dyDescent="0.5">
      <c r="B638"/>
      <c r="C638"/>
      <c r="D638"/>
      <c r="E638"/>
      <c r="F638"/>
      <c r="G638"/>
      <c r="H638"/>
      <c r="I638"/>
    </row>
    <row r="639" spans="2:9" x14ac:dyDescent="0.5">
      <c r="B639"/>
      <c r="C639"/>
      <c r="D639"/>
      <c r="E639"/>
      <c r="F639"/>
      <c r="G639"/>
      <c r="H639"/>
      <c r="I639"/>
    </row>
    <row r="640" spans="2:9" x14ac:dyDescent="0.5">
      <c r="B640"/>
      <c r="C640"/>
      <c r="D640"/>
      <c r="E640"/>
      <c r="F640"/>
      <c r="G640"/>
      <c r="H640"/>
      <c r="I640"/>
    </row>
    <row r="641" spans="2:64" x14ac:dyDescent="0.5">
      <c r="B641"/>
      <c r="C641"/>
      <c r="D641"/>
      <c r="E641"/>
      <c r="F641"/>
      <c r="G641"/>
      <c r="H641"/>
      <c r="I641"/>
    </row>
    <row r="642" spans="2:64" x14ac:dyDescent="0.5">
      <c r="B642"/>
      <c r="C642"/>
      <c r="D642"/>
      <c r="E642"/>
      <c r="F642"/>
      <c r="G642"/>
      <c r="H642"/>
      <c r="I642"/>
    </row>
    <row r="643" spans="2:64" x14ac:dyDescent="0.5">
      <c r="B643"/>
      <c r="C643"/>
      <c r="D643"/>
      <c r="E643"/>
      <c r="F643"/>
      <c r="G643"/>
      <c r="H643"/>
      <c r="I643"/>
      <c r="BL643" s="184"/>
    </row>
    <row r="644" spans="2:64" x14ac:dyDescent="0.5">
      <c r="B644"/>
      <c r="C644"/>
      <c r="D644"/>
      <c r="E644"/>
      <c r="F644"/>
      <c r="G644"/>
      <c r="H644"/>
      <c r="I644"/>
      <c r="BL644" s="184"/>
    </row>
    <row r="645" spans="2:64" x14ac:dyDescent="0.5">
      <c r="B645"/>
      <c r="C645"/>
      <c r="D645"/>
      <c r="E645"/>
      <c r="F645"/>
      <c r="G645"/>
      <c r="H645"/>
      <c r="I645"/>
      <c r="BL645" s="184"/>
    </row>
    <row r="646" spans="2:64" x14ac:dyDescent="0.5">
      <c r="B646"/>
      <c r="C646"/>
      <c r="D646"/>
      <c r="E646"/>
      <c r="F646"/>
      <c r="G646"/>
      <c r="H646"/>
      <c r="I646"/>
    </row>
    <row r="647" spans="2:64" x14ac:dyDescent="0.5">
      <c r="B647"/>
      <c r="C647"/>
      <c r="D647"/>
      <c r="E647"/>
      <c r="F647"/>
      <c r="G647"/>
      <c r="H647"/>
      <c r="I647"/>
    </row>
    <row r="648" spans="2:64" x14ac:dyDescent="0.5">
      <c r="B648"/>
      <c r="C648"/>
      <c r="D648"/>
      <c r="E648"/>
      <c r="F648"/>
      <c r="G648"/>
      <c r="H648"/>
      <c r="I648"/>
    </row>
    <row r="649" spans="2:64" x14ac:dyDescent="0.5">
      <c r="B649"/>
      <c r="C649"/>
      <c r="D649"/>
      <c r="E649"/>
      <c r="F649"/>
      <c r="G649"/>
      <c r="H649"/>
      <c r="I649"/>
    </row>
    <row r="650" spans="2:64" x14ac:dyDescent="0.5">
      <c r="B650"/>
      <c r="C650"/>
      <c r="D650"/>
      <c r="E650"/>
      <c r="F650"/>
      <c r="G650"/>
      <c r="H650"/>
      <c r="I650"/>
      <c r="BL650" s="184"/>
    </row>
    <row r="651" spans="2:64" x14ac:dyDescent="0.5">
      <c r="B651"/>
      <c r="C651"/>
      <c r="D651"/>
      <c r="E651"/>
      <c r="F651"/>
      <c r="G651"/>
      <c r="H651"/>
      <c r="I651"/>
      <c r="BL651" s="184"/>
    </row>
    <row r="652" spans="2:64" x14ac:dyDescent="0.5">
      <c r="B652"/>
      <c r="C652"/>
      <c r="D652"/>
      <c r="E652"/>
      <c r="F652"/>
      <c r="G652"/>
      <c r="H652"/>
      <c r="I652"/>
      <c r="BL652" s="184"/>
    </row>
    <row r="653" spans="2:64" x14ac:dyDescent="0.5">
      <c r="B653"/>
      <c r="C653"/>
      <c r="D653"/>
      <c r="E653"/>
      <c r="F653"/>
      <c r="G653"/>
      <c r="H653"/>
      <c r="I653"/>
      <c r="BL653" s="184"/>
    </row>
    <row r="654" spans="2:64" x14ac:dyDescent="0.5">
      <c r="B654"/>
      <c r="C654"/>
      <c r="D654"/>
      <c r="E654"/>
      <c r="F654"/>
      <c r="G654"/>
      <c r="H654"/>
      <c r="I654"/>
      <c r="BL654" s="184"/>
    </row>
    <row r="655" spans="2:64" x14ac:dyDescent="0.5">
      <c r="B655"/>
      <c r="C655"/>
      <c r="D655"/>
      <c r="E655"/>
      <c r="F655"/>
      <c r="G655"/>
      <c r="H655"/>
      <c r="I655"/>
      <c r="BL655" s="184"/>
    </row>
    <row r="656" spans="2:64" x14ac:dyDescent="0.5">
      <c r="B656"/>
      <c r="C656"/>
      <c r="D656"/>
      <c r="E656"/>
      <c r="F656"/>
      <c r="G656"/>
      <c r="H656"/>
      <c r="I656"/>
      <c r="BL656" s="184"/>
    </row>
    <row r="657" spans="2:64" x14ac:dyDescent="0.5">
      <c r="B657"/>
      <c r="C657"/>
      <c r="D657"/>
      <c r="E657"/>
      <c r="F657"/>
      <c r="G657"/>
      <c r="H657"/>
      <c r="I657"/>
      <c r="BL657" s="184"/>
    </row>
    <row r="658" spans="2:64" x14ac:dyDescent="0.5">
      <c r="B658"/>
      <c r="C658"/>
      <c r="D658"/>
      <c r="E658"/>
      <c r="F658"/>
      <c r="G658"/>
      <c r="H658"/>
      <c r="I658"/>
      <c r="BL658" s="184"/>
    </row>
    <row r="659" spans="2:64" x14ac:dyDescent="0.5">
      <c r="B659"/>
      <c r="C659"/>
      <c r="D659"/>
      <c r="E659"/>
      <c r="F659"/>
      <c r="G659"/>
      <c r="H659"/>
      <c r="I659"/>
      <c r="BL659" s="184"/>
    </row>
    <row r="660" spans="2:64" x14ac:dyDescent="0.5">
      <c r="B660"/>
      <c r="C660"/>
      <c r="D660"/>
      <c r="E660"/>
      <c r="F660"/>
      <c r="G660"/>
      <c r="H660"/>
      <c r="I660"/>
      <c r="BL660" s="184"/>
    </row>
    <row r="661" spans="2:64" x14ac:dyDescent="0.5">
      <c r="B661"/>
      <c r="C661"/>
      <c r="D661"/>
      <c r="E661"/>
      <c r="F661"/>
      <c r="G661"/>
      <c r="H661"/>
      <c r="I661"/>
      <c r="BL661" s="184"/>
    </row>
    <row r="662" spans="2:64" x14ac:dyDescent="0.5">
      <c r="B662"/>
      <c r="C662"/>
      <c r="D662"/>
      <c r="E662"/>
      <c r="F662"/>
      <c r="G662"/>
      <c r="H662"/>
      <c r="I662"/>
      <c r="BL662" s="184"/>
    </row>
    <row r="663" spans="2:64" x14ac:dyDescent="0.5">
      <c r="B663"/>
      <c r="C663"/>
      <c r="D663"/>
      <c r="E663"/>
      <c r="F663"/>
      <c r="G663"/>
      <c r="H663"/>
      <c r="I663"/>
      <c r="BL663" s="184"/>
    </row>
    <row r="664" spans="2:64" x14ac:dyDescent="0.5">
      <c r="B664"/>
      <c r="C664"/>
      <c r="D664"/>
      <c r="E664"/>
      <c r="F664"/>
      <c r="G664"/>
      <c r="H664"/>
      <c r="I664"/>
      <c r="BL664" s="184"/>
    </row>
    <row r="665" spans="2:64" x14ac:dyDescent="0.5">
      <c r="B665"/>
      <c r="C665"/>
      <c r="D665"/>
      <c r="E665"/>
      <c r="F665"/>
      <c r="G665"/>
      <c r="H665"/>
      <c r="I665"/>
      <c r="BL665" s="184"/>
    </row>
    <row r="666" spans="2:64" x14ac:dyDescent="0.5">
      <c r="B666"/>
      <c r="C666"/>
      <c r="D666"/>
      <c r="E666"/>
      <c r="F666"/>
      <c r="G666"/>
      <c r="H666"/>
      <c r="I666"/>
      <c r="BL666" s="184"/>
    </row>
    <row r="667" spans="2:64" x14ac:dyDescent="0.5">
      <c r="B667"/>
      <c r="C667"/>
      <c r="D667"/>
      <c r="E667"/>
      <c r="F667"/>
      <c r="G667"/>
      <c r="H667"/>
      <c r="I667"/>
      <c r="BL667" s="184"/>
    </row>
    <row r="668" spans="2:64" x14ac:dyDescent="0.5">
      <c r="B668"/>
      <c r="C668"/>
      <c r="D668"/>
      <c r="E668"/>
      <c r="F668"/>
      <c r="G668"/>
      <c r="H668"/>
      <c r="I668"/>
      <c r="BL668" s="184"/>
    </row>
    <row r="669" spans="2:64" x14ac:dyDescent="0.5">
      <c r="B669"/>
      <c r="C669"/>
      <c r="D669"/>
      <c r="E669"/>
      <c r="F669"/>
      <c r="G669"/>
      <c r="H669"/>
      <c r="I669"/>
      <c r="BL669" s="184"/>
    </row>
    <row r="670" spans="2:64" x14ac:dyDescent="0.5">
      <c r="B670"/>
      <c r="C670"/>
      <c r="D670"/>
      <c r="E670"/>
      <c r="F670"/>
      <c r="G670"/>
      <c r="H670"/>
      <c r="I670"/>
      <c r="BL670" s="184"/>
    </row>
    <row r="671" spans="2:64" x14ac:dyDescent="0.5">
      <c r="B671"/>
      <c r="C671"/>
      <c r="D671"/>
      <c r="E671"/>
      <c r="F671"/>
      <c r="G671"/>
      <c r="H671"/>
      <c r="I671"/>
      <c r="BL671" s="184"/>
    </row>
    <row r="672" spans="2:64" x14ac:dyDescent="0.5">
      <c r="B672"/>
      <c r="C672"/>
      <c r="D672"/>
      <c r="E672"/>
      <c r="F672"/>
      <c r="G672"/>
      <c r="H672"/>
      <c r="I672"/>
      <c r="BL672" s="184"/>
    </row>
    <row r="673" spans="2:64" x14ac:dyDescent="0.5">
      <c r="B673"/>
      <c r="C673"/>
      <c r="D673"/>
      <c r="E673"/>
      <c r="F673"/>
      <c r="G673"/>
      <c r="H673"/>
      <c r="I673"/>
      <c r="BL673" s="184"/>
    </row>
    <row r="674" spans="2:64" x14ac:dyDescent="0.5">
      <c r="B674"/>
      <c r="C674"/>
      <c r="D674"/>
      <c r="E674"/>
      <c r="F674"/>
      <c r="G674"/>
      <c r="H674"/>
      <c r="I674"/>
      <c r="BL674" s="184"/>
    </row>
    <row r="675" spans="2:64" x14ac:dyDescent="0.5">
      <c r="B675"/>
      <c r="C675"/>
      <c r="D675"/>
      <c r="E675"/>
      <c r="F675"/>
      <c r="G675"/>
      <c r="H675"/>
      <c r="I675"/>
      <c r="BL675" s="184"/>
    </row>
    <row r="676" spans="2:64" x14ac:dyDescent="0.5">
      <c r="B676"/>
      <c r="C676"/>
      <c r="D676"/>
      <c r="E676"/>
      <c r="F676"/>
      <c r="G676"/>
      <c r="H676"/>
      <c r="I676"/>
      <c r="BL676" s="184"/>
    </row>
    <row r="677" spans="2:64" x14ac:dyDescent="0.5">
      <c r="B677"/>
      <c r="C677"/>
      <c r="D677"/>
      <c r="E677"/>
      <c r="F677"/>
      <c r="G677"/>
      <c r="H677"/>
      <c r="I677"/>
      <c r="BL677" s="184"/>
    </row>
    <row r="678" spans="2:64" x14ac:dyDescent="0.5">
      <c r="B678"/>
      <c r="C678"/>
      <c r="D678"/>
      <c r="E678"/>
      <c r="F678"/>
      <c r="G678"/>
      <c r="H678"/>
      <c r="I678"/>
      <c r="BL678" s="184"/>
    </row>
    <row r="679" spans="2:64" x14ac:dyDescent="0.5">
      <c r="B679"/>
      <c r="C679"/>
      <c r="D679"/>
      <c r="E679"/>
      <c r="F679"/>
      <c r="G679"/>
      <c r="H679"/>
      <c r="I679"/>
      <c r="BL679" s="184"/>
    </row>
    <row r="680" spans="2:64" x14ac:dyDescent="0.5">
      <c r="B680"/>
      <c r="C680"/>
      <c r="D680"/>
      <c r="E680"/>
      <c r="F680"/>
      <c r="G680"/>
      <c r="H680"/>
      <c r="I680"/>
      <c r="BL680" s="184"/>
    </row>
    <row r="681" spans="2:64" x14ac:dyDescent="0.5">
      <c r="B681"/>
      <c r="C681"/>
      <c r="D681"/>
      <c r="E681"/>
      <c r="F681"/>
      <c r="G681"/>
      <c r="H681"/>
      <c r="I681"/>
      <c r="BL681" s="184"/>
    </row>
    <row r="682" spans="2:64" x14ac:dyDescent="0.5">
      <c r="B682"/>
      <c r="C682"/>
      <c r="D682"/>
      <c r="E682"/>
      <c r="F682"/>
      <c r="G682"/>
      <c r="H682"/>
      <c r="I682"/>
      <c r="BL682" s="184"/>
    </row>
    <row r="683" spans="2:64" x14ac:dyDescent="0.5">
      <c r="B683"/>
      <c r="C683"/>
      <c r="D683"/>
      <c r="E683"/>
      <c r="F683"/>
      <c r="G683"/>
      <c r="H683"/>
      <c r="I683"/>
      <c r="BL683" s="184"/>
    </row>
    <row r="684" spans="2:64" x14ac:dyDescent="0.5">
      <c r="B684"/>
      <c r="C684"/>
      <c r="D684"/>
      <c r="E684"/>
      <c r="F684"/>
      <c r="G684"/>
      <c r="H684"/>
      <c r="I684"/>
      <c r="BL684" s="184"/>
    </row>
    <row r="685" spans="2:64" x14ac:dyDescent="0.5">
      <c r="B685"/>
      <c r="C685"/>
      <c r="D685"/>
      <c r="E685"/>
      <c r="F685"/>
      <c r="G685"/>
      <c r="H685"/>
      <c r="I685"/>
      <c r="BL685" s="184"/>
    </row>
    <row r="686" spans="2:64" x14ac:dyDescent="0.5">
      <c r="B686"/>
      <c r="C686"/>
      <c r="D686"/>
      <c r="E686"/>
      <c r="F686"/>
      <c r="G686"/>
      <c r="H686"/>
      <c r="I686"/>
      <c r="BL686" s="184"/>
    </row>
    <row r="687" spans="2:64" x14ac:dyDescent="0.5">
      <c r="B687"/>
      <c r="C687"/>
      <c r="D687"/>
      <c r="E687"/>
      <c r="F687"/>
      <c r="G687"/>
      <c r="H687"/>
      <c r="I687"/>
      <c r="BL687" s="184"/>
    </row>
    <row r="688" spans="2:64" x14ac:dyDescent="0.5">
      <c r="B688"/>
      <c r="C688"/>
      <c r="D688"/>
      <c r="E688"/>
      <c r="F688"/>
      <c r="G688"/>
      <c r="H688"/>
      <c r="I688"/>
      <c r="BL688" s="184"/>
    </row>
    <row r="689" spans="2:64" x14ac:dyDescent="0.5">
      <c r="B689"/>
      <c r="C689"/>
      <c r="D689"/>
      <c r="E689"/>
      <c r="F689"/>
      <c r="G689"/>
      <c r="H689"/>
      <c r="I689"/>
      <c r="BL689" s="184"/>
    </row>
    <row r="690" spans="2:64" x14ac:dyDescent="0.5">
      <c r="B690"/>
      <c r="C690"/>
      <c r="D690"/>
      <c r="E690"/>
      <c r="F690"/>
      <c r="G690"/>
      <c r="H690"/>
      <c r="I690"/>
      <c r="BL690" s="184"/>
    </row>
    <row r="691" spans="2:64" x14ac:dyDescent="0.5">
      <c r="B691"/>
      <c r="C691"/>
      <c r="D691"/>
      <c r="E691"/>
      <c r="F691"/>
      <c r="G691"/>
      <c r="H691"/>
      <c r="I691"/>
      <c r="BL691" s="184"/>
    </row>
    <row r="692" spans="2:64" x14ac:dyDescent="0.5">
      <c r="B692"/>
      <c r="C692"/>
      <c r="D692"/>
      <c r="E692"/>
      <c r="F692"/>
      <c r="G692"/>
      <c r="H692"/>
      <c r="I692"/>
      <c r="BL692" s="184"/>
    </row>
    <row r="693" spans="2:64" x14ac:dyDescent="0.5">
      <c r="B693"/>
      <c r="C693"/>
      <c r="D693"/>
      <c r="E693"/>
      <c r="F693"/>
      <c r="G693"/>
      <c r="H693"/>
      <c r="I693"/>
      <c r="BL693" s="184"/>
    </row>
    <row r="694" spans="2:64" x14ac:dyDescent="0.5">
      <c r="B694"/>
      <c r="C694"/>
      <c r="D694"/>
      <c r="E694"/>
      <c r="F694"/>
      <c r="G694"/>
      <c r="H694"/>
      <c r="I694"/>
      <c r="BL694" s="184"/>
    </row>
    <row r="695" spans="2:64" x14ac:dyDescent="0.5">
      <c r="B695"/>
      <c r="C695"/>
      <c r="D695"/>
      <c r="E695"/>
      <c r="F695"/>
      <c r="G695"/>
      <c r="H695"/>
      <c r="I695"/>
      <c r="BL695" s="184"/>
    </row>
    <row r="696" spans="2:64" x14ac:dyDescent="0.5">
      <c r="B696"/>
      <c r="C696"/>
      <c r="D696"/>
      <c r="E696"/>
      <c r="F696"/>
      <c r="G696"/>
      <c r="H696"/>
      <c r="I696"/>
      <c r="BL696" s="184"/>
    </row>
    <row r="697" spans="2:64" x14ac:dyDescent="0.5">
      <c r="B697"/>
      <c r="C697"/>
      <c r="D697"/>
      <c r="E697"/>
      <c r="F697"/>
      <c r="G697"/>
      <c r="H697"/>
      <c r="I697"/>
      <c r="BL697" s="184"/>
    </row>
    <row r="698" spans="2:64" x14ac:dyDescent="0.5">
      <c r="B698"/>
      <c r="C698"/>
      <c r="D698"/>
      <c r="E698"/>
      <c r="F698"/>
      <c r="G698"/>
      <c r="H698"/>
      <c r="I698"/>
      <c r="BL698" s="184"/>
    </row>
    <row r="699" spans="2:64" x14ac:dyDescent="0.5">
      <c r="B699"/>
      <c r="C699"/>
      <c r="D699"/>
      <c r="E699"/>
      <c r="F699"/>
      <c r="G699"/>
      <c r="H699"/>
      <c r="I699"/>
      <c r="BL699" s="184"/>
    </row>
    <row r="700" spans="2:64" x14ac:dyDescent="0.5">
      <c r="B700"/>
      <c r="C700"/>
      <c r="D700"/>
      <c r="E700"/>
      <c r="F700"/>
      <c r="G700"/>
      <c r="H700"/>
      <c r="I700"/>
      <c r="BL700" s="184"/>
    </row>
    <row r="701" spans="2:64" x14ac:dyDescent="0.5">
      <c r="B701"/>
      <c r="C701"/>
      <c r="D701"/>
      <c r="E701"/>
      <c r="F701"/>
      <c r="G701"/>
      <c r="H701"/>
      <c r="I701"/>
      <c r="BL701" s="184"/>
    </row>
    <row r="702" spans="2:64" x14ac:dyDescent="0.5">
      <c r="B702"/>
      <c r="C702"/>
      <c r="D702"/>
      <c r="E702"/>
      <c r="F702"/>
      <c r="G702"/>
      <c r="H702"/>
      <c r="I702"/>
      <c r="BL702" s="184"/>
    </row>
    <row r="703" spans="2:64" x14ac:dyDescent="0.5">
      <c r="B703"/>
      <c r="C703"/>
      <c r="D703"/>
      <c r="E703"/>
      <c r="F703"/>
      <c r="G703"/>
      <c r="H703"/>
      <c r="I703"/>
      <c r="BL703" s="184"/>
    </row>
    <row r="704" spans="2:64" x14ac:dyDescent="0.5">
      <c r="B704"/>
      <c r="C704"/>
      <c r="D704"/>
      <c r="E704"/>
      <c r="F704"/>
      <c r="G704"/>
      <c r="H704"/>
      <c r="I704"/>
      <c r="BL704" s="184"/>
    </row>
    <row r="705" spans="2:64" x14ac:dyDescent="0.5">
      <c r="B705"/>
      <c r="C705"/>
      <c r="D705"/>
      <c r="E705"/>
      <c r="F705"/>
      <c r="G705"/>
      <c r="H705"/>
      <c r="I705"/>
      <c r="BL705" s="184"/>
    </row>
    <row r="706" spans="2:64" x14ac:dyDescent="0.5">
      <c r="B706"/>
      <c r="C706"/>
      <c r="D706"/>
      <c r="E706"/>
      <c r="F706"/>
      <c r="G706"/>
      <c r="H706"/>
      <c r="I706"/>
      <c r="BL706" s="184"/>
    </row>
    <row r="707" spans="2:64" x14ac:dyDescent="0.5">
      <c r="B707"/>
      <c r="C707"/>
      <c r="D707"/>
      <c r="E707"/>
      <c r="F707"/>
      <c r="G707"/>
      <c r="H707"/>
      <c r="I707"/>
      <c r="BL707" s="184"/>
    </row>
    <row r="708" spans="2:64" x14ac:dyDescent="0.5">
      <c r="B708"/>
      <c r="C708"/>
      <c r="D708"/>
      <c r="E708"/>
      <c r="F708"/>
      <c r="G708"/>
      <c r="H708"/>
      <c r="I708"/>
      <c r="BL708" s="184"/>
    </row>
    <row r="709" spans="2:64" x14ac:dyDescent="0.5">
      <c r="B709"/>
      <c r="C709"/>
      <c r="D709"/>
      <c r="E709"/>
      <c r="F709"/>
      <c r="G709"/>
      <c r="H709"/>
      <c r="I709"/>
      <c r="BL709" s="184"/>
    </row>
    <row r="710" spans="2:64" x14ac:dyDescent="0.5">
      <c r="B710"/>
      <c r="C710"/>
      <c r="D710"/>
      <c r="E710"/>
      <c r="F710"/>
      <c r="G710"/>
      <c r="H710"/>
      <c r="I710"/>
      <c r="BL710" s="184"/>
    </row>
    <row r="711" spans="2:64" x14ac:dyDescent="0.5">
      <c r="B711"/>
      <c r="C711"/>
      <c r="D711"/>
      <c r="E711"/>
      <c r="F711"/>
      <c r="G711"/>
      <c r="H711"/>
      <c r="I711"/>
      <c r="BL711" s="184"/>
    </row>
    <row r="712" spans="2:64" x14ac:dyDescent="0.5">
      <c r="B712"/>
      <c r="C712"/>
      <c r="D712"/>
      <c r="E712"/>
      <c r="F712"/>
      <c r="G712"/>
      <c r="H712"/>
      <c r="I712"/>
      <c r="BL712" s="184"/>
    </row>
    <row r="713" spans="2:64" x14ac:dyDescent="0.5">
      <c r="B713"/>
      <c r="C713"/>
      <c r="D713"/>
      <c r="E713"/>
      <c r="F713"/>
      <c r="G713"/>
      <c r="H713"/>
      <c r="I713"/>
      <c r="BL713" s="184"/>
    </row>
    <row r="714" spans="2:64" x14ac:dyDescent="0.5">
      <c r="B714"/>
      <c r="C714"/>
      <c r="D714"/>
      <c r="E714"/>
      <c r="F714"/>
      <c r="G714"/>
      <c r="H714"/>
      <c r="I714"/>
      <c r="BL714" s="184"/>
    </row>
    <row r="715" spans="2:64" x14ac:dyDescent="0.5">
      <c r="B715"/>
      <c r="C715"/>
      <c r="D715"/>
      <c r="E715"/>
      <c r="F715"/>
      <c r="G715"/>
      <c r="H715"/>
      <c r="I715"/>
      <c r="BL715" s="184"/>
    </row>
    <row r="716" spans="2:64" x14ac:dyDescent="0.5">
      <c r="B716"/>
      <c r="C716"/>
      <c r="D716"/>
      <c r="E716"/>
      <c r="F716"/>
      <c r="G716"/>
      <c r="H716"/>
      <c r="I716"/>
      <c r="BL716" s="184"/>
    </row>
    <row r="717" spans="2:64" x14ac:dyDescent="0.5">
      <c r="B717"/>
      <c r="C717"/>
      <c r="D717"/>
      <c r="E717"/>
      <c r="F717"/>
      <c r="G717"/>
      <c r="H717"/>
      <c r="I717"/>
      <c r="BL717" s="184"/>
    </row>
    <row r="718" spans="2:64" x14ac:dyDescent="0.5">
      <c r="B718"/>
      <c r="C718"/>
      <c r="D718"/>
      <c r="E718"/>
      <c r="F718"/>
      <c r="G718"/>
      <c r="H718"/>
      <c r="I718"/>
      <c r="BL718" s="184"/>
    </row>
    <row r="719" spans="2:64" x14ac:dyDescent="0.5">
      <c r="B719"/>
      <c r="C719"/>
      <c r="D719"/>
      <c r="E719"/>
      <c r="F719"/>
      <c r="G719"/>
      <c r="H719"/>
      <c r="I719"/>
      <c r="BL719" s="184"/>
    </row>
    <row r="720" spans="2:64" x14ac:dyDescent="0.5">
      <c r="B720"/>
      <c r="C720"/>
      <c r="D720"/>
      <c r="E720"/>
      <c r="F720"/>
      <c r="G720"/>
      <c r="H720"/>
      <c r="I720"/>
      <c r="BL720" s="184"/>
    </row>
    <row r="721" spans="2:64" x14ac:dyDescent="0.5">
      <c r="B721"/>
      <c r="C721"/>
      <c r="D721"/>
      <c r="E721"/>
      <c r="F721"/>
      <c r="G721"/>
      <c r="H721"/>
      <c r="I721"/>
      <c r="BL721" s="184"/>
    </row>
    <row r="722" spans="2:64" x14ac:dyDescent="0.5">
      <c r="B722"/>
      <c r="C722"/>
      <c r="D722"/>
      <c r="E722"/>
      <c r="F722"/>
      <c r="G722"/>
      <c r="H722"/>
      <c r="I722"/>
      <c r="BL722" s="184"/>
    </row>
    <row r="723" spans="2:64" x14ac:dyDescent="0.5">
      <c r="B723"/>
      <c r="C723"/>
      <c r="D723"/>
      <c r="E723"/>
      <c r="F723"/>
      <c r="G723"/>
      <c r="H723"/>
      <c r="I723"/>
      <c r="BL723" s="184"/>
    </row>
    <row r="724" spans="2:64" x14ac:dyDescent="0.5">
      <c r="B724"/>
      <c r="C724"/>
      <c r="D724"/>
      <c r="E724"/>
      <c r="F724"/>
      <c r="G724"/>
      <c r="H724"/>
      <c r="I724"/>
      <c r="BL724" s="184"/>
    </row>
    <row r="725" spans="2:64" x14ac:dyDescent="0.5">
      <c r="B725"/>
      <c r="C725"/>
      <c r="D725"/>
      <c r="E725"/>
      <c r="F725"/>
      <c r="G725"/>
      <c r="H725"/>
      <c r="I725"/>
      <c r="BL725" s="184"/>
    </row>
    <row r="726" spans="2:64" x14ac:dyDescent="0.5">
      <c r="B726"/>
      <c r="C726"/>
      <c r="D726"/>
      <c r="E726"/>
      <c r="F726"/>
      <c r="G726"/>
      <c r="H726"/>
      <c r="I726"/>
      <c r="BL726" s="184"/>
    </row>
    <row r="727" spans="2:64" x14ac:dyDescent="0.5">
      <c r="B727"/>
      <c r="C727"/>
      <c r="D727"/>
      <c r="E727"/>
      <c r="F727"/>
      <c r="G727"/>
      <c r="H727"/>
      <c r="I727"/>
      <c r="BL727" s="184"/>
    </row>
    <row r="728" spans="2:64" x14ac:dyDescent="0.5">
      <c r="B728"/>
      <c r="C728"/>
      <c r="D728"/>
      <c r="E728"/>
      <c r="F728"/>
      <c r="G728"/>
      <c r="H728"/>
      <c r="I728"/>
      <c r="BL728" s="184"/>
    </row>
    <row r="729" spans="2:64" x14ac:dyDescent="0.5">
      <c r="B729"/>
      <c r="C729"/>
      <c r="D729"/>
      <c r="E729"/>
      <c r="F729"/>
      <c r="G729"/>
      <c r="H729"/>
      <c r="I729"/>
      <c r="BL729" s="184"/>
    </row>
    <row r="730" spans="2:64" x14ac:dyDescent="0.5">
      <c r="B730"/>
      <c r="C730"/>
      <c r="D730"/>
      <c r="E730"/>
      <c r="F730"/>
      <c r="G730"/>
      <c r="H730"/>
      <c r="I730"/>
      <c r="BL730" s="184"/>
    </row>
    <row r="731" spans="2:64" x14ac:dyDescent="0.5">
      <c r="B731"/>
      <c r="C731"/>
      <c r="D731"/>
      <c r="E731"/>
      <c r="F731"/>
      <c r="G731"/>
      <c r="H731"/>
      <c r="I731"/>
      <c r="BL731" s="184"/>
    </row>
    <row r="732" spans="2:64" x14ac:dyDescent="0.5">
      <c r="B732"/>
      <c r="C732"/>
      <c r="D732"/>
      <c r="E732"/>
      <c r="F732"/>
      <c r="G732"/>
      <c r="H732"/>
      <c r="I732"/>
      <c r="BL732" s="184"/>
    </row>
    <row r="733" spans="2:64" x14ac:dyDescent="0.5">
      <c r="B733"/>
      <c r="C733"/>
      <c r="D733"/>
      <c r="E733"/>
      <c r="F733"/>
      <c r="G733"/>
      <c r="H733"/>
      <c r="I733"/>
      <c r="BL733" s="184"/>
    </row>
    <row r="734" spans="2:64" x14ac:dyDescent="0.5">
      <c r="B734"/>
      <c r="C734"/>
      <c r="D734"/>
      <c r="E734"/>
      <c r="F734"/>
      <c r="G734"/>
      <c r="H734"/>
      <c r="I734"/>
      <c r="BL734" s="184"/>
    </row>
    <row r="735" spans="2:64" x14ac:dyDescent="0.5">
      <c r="B735"/>
      <c r="C735"/>
      <c r="D735"/>
      <c r="E735"/>
      <c r="F735"/>
      <c r="G735"/>
      <c r="H735"/>
      <c r="I735"/>
      <c r="BL735" s="184"/>
    </row>
    <row r="736" spans="2:64" x14ac:dyDescent="0.5">
      <c r="B736"/>
      <c r="C736"/>
      <c r="D736"/>
      <c r="E736"/>
      <c r="F736"/>
      <c r="G736"/>
      <c r="H736"/>
      <c r="I736"/>
      <c r="BL736" s="184"/>
    </row>
    <row r="737" spans="2:64" x14ac:dyDescent="0.5">
      <c r="B737"/>
      <c r="C737"/>
      <c r="D737"/>
      <c r="E737"/>
      <c r="F737"/>
      <c r="G737"/>
      <c r="H737"/>
      <c r="I737"/>
      <c r="BL737" s="184"/>
    </row>
    <row r="738" spans="2:64" x14ac:dyDescent="0.5">
      <c r="B738"/>
      <c r="C738"/>
      <c r="D738"/>
      <c r="E738"/>
      <c r="F738"/>
      <c r="G738"/>
      <c r="H738"/>
      <c r="I738"/>
      <c r="BL738" s="184"/>
    </row>
    <row r="739" spans="2:64" x14ac:dyDescent="0.5">
      <c r="B739"/>
      <c r="C739"/>
      <c r="D739"/>
      <c r="E739"/>
      <c r="F739"/>
      <c r="G739"/>
      <c r="H739"/>
      <c r="I739"/>
      <c r="BL739" s="184"/>
    </row>
    <row r="740" spans="2:64" x14ac:dyDescent="0.5">
      <c r="B740"/>
      <c r="C740"/>
      <c r="D740"/>
      <c r="E740"/>
      <c r="F740"/>
      <c r="G740"/>
      <c r="H740"/>
      <c r="I740"/>
      <c r="BL740" s="184"/>
    </row>
    <row r="741" spans="2:64" x14ac:dyDescent="0.5">
      <c r="B741"/>
      <c r="C741"/>
      <c r="D741"/>
      <c r="E741"/>
      <c r="F741"/>
      <c r="G741"/>
      <c r="H741"/>
      <c r="I741"/>
      <c r="BL741" s="184"/>
    </row>
    <row r="742" spans="2:64" x14ac:dyDescent="0.5">
      <c r="B742"/>
      <c r="C742"/>
      <c r="D742"/>
      <c r="E742"/>
      <c r="F742"/>
      <c r="G742"/>
      <c r="H742"/>
      <c r="I742"/>
      <c r="BL742" s="184"/>
    </row>
    <row r="743" spans="2:64" x14ac:dyDescent="0.5">
      <c r="B743"/>
      <c r="C743"/>
      <c r="D743"/>
      <c r="E743"/>
      <c r="F743"/>
      <c r="G743"/>
      <c r="H743"/>
      <c r="I743"/>
      <c r="BL743" s="184"/>
    </row>
    <row r="744" spans="2:64" x14ac:dyDescent="0.5">
      <c r="B744"/>
      <c r="C744"/>
      <c r="D744"/>
      <c r="E744"/>
      <c r="F744"/>
      <c r="G744"/>
      <c r="H744"/>
      <c r="I744"/>
      <c r="BL744" s="184"/>
    </row>
    <row r="745" spans="2:64" x14ac:dyDescent="0.5">
      <c r="B745"/>
      <c r="C745"/>
      <c r="D745"/>
      <c r="E745"/>
      <c r="F745"/>
      <c r="G745"/>
      <c r="H745"/>
      <c r="I745"/>
      <c r="BL745" s="184"/>
    </row>
    <row r="746" spans="2:64" x14ac:dyDescent="0.5">
      <c r="B746"/>
      <c r="C746"/>
      <c r="D746"/>
      <c r="E746"/>
      <c r="F746"/>
      <c r="G746"/>
      <c r="H746"/>
      <c r="I746"/>
      <c r="BL746" s="184"/>
    </row>
    <row r="747" spans="2:64" x14ac:dyDescent="0.5">
      <c r="B747"/>
      <c r="C747"/>
      <c r="D747"/>
      <c r="E747"/>
      <c r="F747"/>
      <c r="G747"/>
      <c r="H747"/>
      <c r="I747"/>
      <c r="BL747" s="184"/>
    </row>
    <row r="748" spans="2:64" x14ac:dyDescent="0.5">
      <c r="B748"/>
      <c r="C748"/>
      <c r="D748"/>
      <c r="E748"/>
      <c r="F748"/>
      <c r="G748"/>
      <c r="H748"/>
      <c r="I748"/>
      <c r="BL748" s="184"/>
    </row>
    <row r="749" spans="2:64" x14ac:dyDescent="0.5">
      <c r="B749"/>
      <c r="C749"/>
      <c r="D749"/>
      <c r="E749"/>
      <c r="F749"/>
      <c r="G749"/>
      <c r="H749"/>
      <c r="I749"/>
      <c r="BL749" s="184"/>
    </row>
    <row r="750" spans="2:64" x14ac:dyDescent="0.5">
      <c r="B750"/>
      <c r="C750"/>
      <c r="D750"/>
      <c r="E750"/>
      <c r="F750"/>
      <c r="G750"/>
      <c r="H750"/>
      <c r="I750"/>
      <c r="BL750" s="184"/>
    </row>
    <row r="751" spans="2:64" x14ac:dyDescent="0.5">
      <c r="B751"/>
      <c r="C751"/>
      <c r="D751"/>
      <c r="E751"/>
      <c r="F751"/>
      <c r="G751"/>
      <c r="H751"/>
      <c r="I751"/>
      <c r="BL751" s="184"/>
    </row>
    <row r="752" spans="2:64" x14ac:dyDescent="0.5">
      <c r="B752"/>
      <c r="C752"/>
      <c r="D752"/>
      <c r="E752"/>
      <c r="F752"/>
      <c r="G752"/>
      <c r="H752"/>
      <c r="I752"/>
      <c r="BL752" s="184"/>
    </row>
    <row r="753" spans="2:64" x14ac:dyDescent="0.5">
      <c r="B753"/>
      <c r="C753"/>
      <c r="D753"/>
      <c r="E753"/>
      <c r="F753"/>
      <c r="G753"/>
      <c r="H753"/>
      <c r="I753"/>
      <c r="BL753" s="184"/>
    </row>
    <row r="754" spans="2:64" x14ac:dyDescent="0.5">
      <c r="B754"/>
      <c r="C754"/>
      <c r="D754"/>
      <c r="E754"/>
      <c r="F754"/>
      <c r="G754"/>
      <c r="H754"/>
      <c r="I754"/>
      <c r="BL754" s="184"/>
    </row>
    <row r="755" spans="2:64" x14ac:dyDescent="0.5">
      <c r="B755"/>
      <c r="C755"/>
      <c r="D755"/>
      <c r="E755"/>
      <c r="F755"/>
      <c r="G755"/>
      <c r="H755"/>
      <c r="I755"/>
      <c r="BL755" s="184"/>
    </row>
    <row r="756" spans="2:64" x14ac:dyDescent="0.5">
      <c r="B756"/>
      <c r="C756"/>
      <c r="D756"/>
      <c r="E756"/>
      <c r="F756"/>
      <c r="G756"/>
      <c r="H756"/>
      <c r="I756"/>
      <c r="BL756" s="184"/>
    </row>
    <row r="757" spans="2:64" x14ac:dyDescent="0.5">
      <c r="B757"/>
      <c r="C757"/>
      <c r="D757"/>
      <c r="E757"/>
      <c r="F757"/>
      <c r="G757"/>
      <c r="H757"/>
      <c r="I757"/>
      <c r="BL757" s="184"/>
    </row>
    <row r="758" spans="2:64" x14ac:dyDescent="0.5">
      <c r="B758"/>
      <c r="C758"/>
      <c r="D758"/>
      <c r="E758"/>
      <c r="F758"/>
      <c r="G758"/>
      <c r="H758"/>
      <c r="I758"/>
      <c r="BL758" s="184"/>
    </row>
    <row r="759" spans="2:64" x14ac:dyDescent="0.5">
      <c r="B759"/>
      <c r="C759"/>
      <c r="D759"/>
      <c r="E759"/>
      <c r="F759"/>
      <c r="G759"/>
      <c r="H759"/>
      <c r="I759"/>
      <c r="BL759" s="184"/>
    </row>
    <row r="760" spans="2:64" x14ac:dyDescent="0.5">
      <c r="B760"/>
      <c r="C760"/>
      <c r="D760"/>
      <c r="E760"/>
      <c r="F760"/>
      <c r="G760"/>
      <c r="H760"/>
      <c r="I760"/>
      <c r="BL760" s="184"/>
    </row>
    <row r="761" spans="2:64" x14ac:dyDescent="0.5">
      <c r="B761"/>
      <c r="C761"/>
      <c r="D761"/>
      <c r="E761"/>
      <c r="F761"/>
      <c r="G761"/>
      <c r="H761"/>
      <c r="I761"/>
      <c r="BL761" s="184"/>
    </row>
    <row r="762" spans="2:64" x14ac:dyDescent="0.5">
      <c r="B762"/>
      <c r="C762"/>
      <c r="D762"/>
      <c r="E762"/>
      <c r="F762"/>
      <c r="G762"/>
      <c r="H762"/>
      <c r="I762"/>
      <c r="BL762" s="184"/>
    </row>
    <row r="763" spans="2:64" x14ac:dyDescent="0.5">
      <c r="B763"/>
      <c r="C763"/>
      <c r="D763"/>
      <c r="E763"/>
      <c r="F763"/>
      <c r="G763"/>
      <c r="H763"/>
      <c r="I763"/>
      <c r="BL763" s="184"/>
    </row>
    <row r="764" spans="2:64" x14ac:dyDescent="0.5">
      <c r="B764"/>
      <c r="C764"/>
      <c r="D764"/>
      <c r="E764"/>
      <c r="F764"/>
      <c r="G764"/>
      <c r="H764"/>
      <c r="I764"/>
      <c r="BL764" s="184"/>
    </row>
    <row r="765" spans="2:64" x14ac:dyDescent="0.5">
      <c r="B765"/>
      <c r="C765"/>
      <c r="D765"/>
      <c r="E765"/>
      <c r="F765"/>
      <c r="G765"/>
      <c r="H765"/>
      <c r="I765"/>
      <c r="BL765" s="184"/>
    </row>
    <row r="766" spans="2:64" x14ac:dyDescent="0.5">
      <c r="B766"/>
      <c r="C766"/>
      <c r="D766"/>
      <c r="E766"/>
      <c r="F766"/>
      <c r="G766"/>
      <c r="H766"/>
      <c r="I766"/>
      <c r="BL766" s="184"/>
    </row>
    <row r="767" spans="2:64" x14ac:dyDescent="0.5">
      <c r="B767"/>
      <c r="C767"/>
      <c r="D767"/>
      <c r="E767"/>
      <c r="F767"/>
      <c r="G767"/>
      <c r="H767"/>
      <c r="I767"/>
      <c r="BL767" s="184"/>
    </row>
    <row r="768" spans="2:64" x14ac:dyDescent="0.5">
      <c r="B768"/>
      <c r="C768"/>
      <c r="D768"/>
      <c r="E768"/>
      <c r="F768"/>
      <c r="G768"/>
      <c r="H768"/>
      <c r="I768"/>
      <c r="BL768" s="184"/>
    </row>
    <row r="769" spans="2:64" x14ac:dyDescent="0.5">
      <c r="B769"/>
      <c r="C769"/>
      <c r="D769"/>
      <c r="E769"/>
      <c r="F769"/>
      <c r="G769"/>
      <c r="H769"/>
      <c r="I769"/>
      <c r="BL769" s="184"/>
    </row>
    <row r="770" spans="2:64" x14ac:dyDescent="0.5">
      <c r="B770"/>
      <c r="C770"/>
      <c r="D770"/>
      <c r="E770"/>
      <c r="F770"/>
      <c r="G770"/>
      <c r="H770"/>
      <c r="I770"/>
      <c r="BL770" s="184"/>
    </row>
    <row r="771" spans="2:64" x14ac:dyDescent="0.5">
      <c r="B771"/>
      <c r="C771"/>
      <c r="D771"/>
      <c r="E771"/>
      <c r="F771"/>
      <c r="G771"/>
      <c r="H771"/>
      <c r="I771"/>
      <c r="BL771" s="184"/>
    </row>
    <row r="772" spans="2:64" x14ac:dyDescent="0.5">
      <c r="B772"/>
      <c r="C772"/>
      <c r="D772"/>
      <c r="E772"/>
      <c r="F772"/>
      <c r="G772"/>
      <c r="H772"/>
      <c r="I772"/>
      <c r="BL772" s="184"/>
    </row>
    <row r="773" spans="2:64" x14ac:dyDescent="0.5">
      <c r="B773"/>
      <c r="C773"/>
      <c r="D773"/>
      <c r="E773"/>
      <c r="F773"/>
      <c r="G773"/>
      <c r="H773"/>
      <c r="I773"/>
      <c r="BL773" s="184"/>
    </row>
    <row r="774" spans="2:64" x14ac:dyDescent="0.5">
      <c r="B774"/>
      <c r="C774"/>
      <c r="D774"/>
      <c r="E774"/>
      <c r="F774"/>
      <c r="G774"/>
      <c r="H774"/>
      <c r="I774"/>
      <c r="BL774" s="184"/>
    </row>
    <row r="775" spans="2:64" x14ac:dyDescent="0.5">
      <c r="B775"/>
      <c r="C775"/>
      <c r="D775"/>
      <c r="E775"/>
      <c r="F775"/>
      <c r="G775"/>
      <c r="H775"/>
      <c r="I775"/>
      <c r="BL775" s="184"/>
    </row>
    <row r="776" spans="2:64" x14ac:dyDescent="0.5">
      <c r="B776"/>
      <c r="C776"/>
      <c r="D776"/>
      <c r="E776"/>
      <c r="F776"/>
      <c r="G776"/>
      <c r="H776"/>
      <c r="I776"/>
      <c r="BL776" s="184"/>
    </row>
    <row r="777" spans="2:64" x14ac:dyDescent="0.5">
      <c r="B777"/>
      <c r="C777"/>
      <c r="D777"/>
      <c r="E777"/>
      <c r="F777"/>
      <c r="G777"/>
      <c r="H777"/>
      <c r="I777"/>
      <c r="BL777" s="184"/>
    </row>
    <row r="778" spans="2:64" x14ac:dyDescent="0.5">
      <c r="B778"/>
      <c r="C778"/>
      <c r="D778"/>
      <c r="E778"/>
      <c r="F778"/>
      <c r="G778"/>
      <c r="H778"/>
      <c r="I778"/>
      <c r="BL778" s="184"/>
    </row>
    <row r="779" spans="2:64" x14ac:dyDescent="0.5">
      <c r="B779"/>
      <c r="C779"/>
      <c r="D779"/>
      <c r="E779"/>
      <c r="F779"/>
      <c r="G779"/>
      <c r="H779"/>
      <c r="I779"/>
      <c r="BL779" s="184"/>
    </row>
    <row r="780" spans="2:64" x14ac:dyDescent="0.5">
      <c r="B780"/>
      <c r="C780"/>
      <c r="D780"/>
      <c r="E780"/>
      <c r="F780"/>
      <c r="G780"/>
      <c r="H780"/>
      <c r="I780"/>
      <c r="BL780" s="184"/>
    </row>
    <row r="781" spans="2:64" x14ac:dyDescent="0.5">
      <c r="B781"/>
      <c r="C781"/>
      <c r="D781"/>
      <c r="E781"/>
      <c r="F781"/>
      <c r="G781"/>
      <c r="H781"/>
      <c r="I781"/>
      <c r="BL781" s="184"/>
    </row>
    <row r="782" spans="2:64" x14ac:dyDescent="0.5">
      <c r="B782"/>
      <c r="C782"/>
      <c r="D782"/>
      <c r="E782"/>
      <c r="F782"/>
      <c r="G782"/>
      <c r="H782"/>
      <c r="I782"/>
      <c r="BL782" s="184"/>
    </row>
    <row r="783" spans="2:64" x14ac:dyDescent="0.5">
      <c r="B783"/>
      <c r="C783"/>
      <c r="D783"/>
      <c r="E783"/>
      <c r="F783"/>
      <c r="G783"/>
      <c r="H783"/>
      <c r="I783"/>
      <c r="BL783" s="184"/>
    </row>
    <row r="784" spans="2:64" x14ac:dyDescent="0.5">
      <c r="B784"/>
      <c r="C784"/>
      <c r="D784"/>
      <c r="E784"/>
      <c r="F784"/>
      <c r="G784"/>
      <c r="H784"/>
      <c r="I784"/>
      <c r="BL784" s="184"/>
    </row>
    <row r="785" spans="2:64" x14ac:dyDescent="0.5">
      <c r="B785"/>
      <c r="C785"/>
      <c r="D785"/>
      <c r="E785"/>
      <c r="F785"/>
      <c r="G785"/>
      <c r="H785"/>
      <c r="I785"/>
      <c r="BL785" s="184"/>
    </row>
    <row r="786" spans="2:64" x14ac:dyDescent="0.5">
      <c r="B786"/>
      <c r="C786"/>
      <c r="D786"/>
      <c r="E786"/>
      <c r="F786"/>
      <c r="G786"/>
      <c r="H786"/>
      <c r="I786"/>
      <c r="BL786" s="184"/>
    </row>
    <row r="787" spans="2:64" x14ac:dyDescent="0.5">
      <c r="B787"/>
      <c r="C787"/>
      <c r="D787"/>
      <c r="E787"/>
      <c r="F787"/>
      <c r="G787"/>
      <c r="H787"/>
      <c r="I787"/>
      <c r="BL787" s="184"/>
    </row>
    <row r="788" spans="2:64" x14ac:dyDescent="0.5">
      <c r="B788"/>
      <c r="C788"/>
      <c r="D788"/>
      <c r="E788"/>
      <c r="F788"/>
      <c r="G788"/>
      <c r="H788"/>
      <c r="I788"/>
      <c r="BL788" s="184"/>
    </row>
    <row r="789" spans="2:64" x14ac:dyDescent="0.5">
      <c r="B789"/>
      <c r="C789"/>
      <c r="D789"/>
      <c r="E789"/>
      <c r="F789"/>
      <c r="G789"/>
      <c r="H789"/>
      <c r="I789"/>
      <c r="BL789" s="184"/>
    </row>
    <row r="790" spans="2:64" x14ac:dyDescent="0.5">
      <c r="B790"/>
      <c r="C790"/>
      <c r="D790"/>
      <c r="E790"/>
      <c r="F790"/>
      <c r="G790"/>
      <c r="H790"/>
      <c r="I790"/>
      <c r="BL790" s="184"/>
    </row>
    <row r="791" spans="2:64" x14ac:dyDescent="0.5">
      <c r="B791"/>
      <c r="C791"/>
      <c r="D791"/>
      <c r="E791"/>
      <c r="F791"/>
      <c r="G791"/>
      <c r="H791"/>
      <c r="I791"/>
      <c r="BL791" s="184"/>
    </row>
    <row r="792" spans="2:64" x14ac:dyDescent="0.5">
      <c r="B792"/>
      <c r="C792"/>
      <c r="D792"/>
      <c r="E792"/>
      <c r="F792"/>
      <c r="G792"/>
      <c r="H792"/>
      <c r="I792"/>
      <c r="BL792" s="184"/>
    </row>
    <row r="793" spans="2:64" x14ac:dyDescent="0.5">
      <c r="B793"/>
      <c r="C793"/>
      <c r="D793"/>
      <c r="E793"/>
      <c r="F793"/>
      <c r="G793"/>
      <c r="H793"/>
      <c r="I793"/>
      <c r="BL793" s="184"/>
    </row>
    <row r="794" spans="2:64" x14ac:dyDescent="0.5">
      <c r="B794"/>
      <c r="C794"/>
      <c r="D794"/>
      <c r="E794"/>
      <c r="F794"/>
      <c r="G794"/>
      <c r="H794"/>
      <c r="I794"/>
      <c r="BL794" s="184"/>
    </row>
    <row r="795" spans="2:64" x14ac:dyDescent="0.5">
      <c r="B795"/>
      <c r="C795"/>
      <c r="D795"/>
      <c r="E795"/>
      <c r="F795"/>
      <c r="G795"/>
      <c r="H795"/>
      <c r="I795"/>
      <c r="BL795" s="184"/>
    </row>
    <row r="796" spans="2:64" x14ac:dyDescent="0.5">
      <c r="B796"/>
      <c r="C796"/>
      <c r="D796"/>
      <c r="E796"/>
      <c r="F796"/>
      <c r="G796"/>
      <c r="H796"/>
      <c r="I796"/>
      <c r="BL796" s="184"/>
    </row>
    <row r="797" spans="2:64" x14ac:dyDescent="0.5">
      <c r="B797"/>
      <c r="C797"/>
      <c r="D797"/>
      <c r="E797"/>
      <c r="F797"/>
      <c r="G797"/>
      <c r="H797"/>
      <c r="I797"/>
      <c r="BL797" s="184"/>
    </row>
    <row r="798" spans="2:64" x14ac:dyDescent="0.5">
      <c r="B798"/>
      <c r="C798"/>
      <c r="D798"/>
      <c r="E798"/>
      <c r="F798"/>
      <c r="G798"/>
      <c r="H798"/>
      <c r="I798"/>
      <c r="BL798" s="184"/>
    </row>
    <row r="799" spans="2:64" x14ac:dyDescent="0.5">
      <c r="B799"/>
      <c r="C799"/>
      <c r="D799"/>
      <c r="E799"/>
      <c r="F799"/>
      <c r="G799"/>
      <c r="H799"/>
      <c r="I799"/>
      <c r="BL799" s="184"/>
    </row>
    <row r="800" spans="2:64" x14ac:dyDescent="0.5">
      <c r="B800"/>
      <c r="C800"/>
      <c r="D800"/>
      <c r="E800"/>
      <c r="F800"/>
      <c r="G800"/>
      <c r="H800"/>
      <c r="I800"/>
      <c r="BL800" s="184"/>
    </row>
    <row r="801" spans="2:64" x14ac:dyDescent="0.5">
      <c r="B801"/>
      <c r="C801"/>
      <c r="D801"/>
      <c r="E801"/>
      <c r="F801"/>
      <c r="G801"/>
      <c r="H801"/>
      <c r="I801"/>
      <c r="BL801" s="184"/>
    </row>
    <row r="802" spans="2:64" x14ac:dyDescent="0.5">
      <c r="B802"/>
      <c r="C802"/>
      <c r="D802"/>
      <c r="E802"/>
      <c r="F802"/>
      <c r="G802"/>
      <c r="H802"/>
      <c r="I802"/>
      <c r="BL802" s="184"/>
    </row>
    <row r="803" spans="2:64" x14ac:dyDescent="0.5">
      <c r="B803"/>
      <c r="C803"/>
      <c r="D803"/>
      <c r="E803"/>
      <c r="F803"/>
      <c r="G803"/>
      <c r="H803"/>
      <c r="I803"/>
      <c r="BL803" s="184"/>
    </row>
    <row r="804" spans="2:64" x14ac:dyDescent="0.5">
      <c r="B804"/>
      <c r="C804"/>
      <c r="D804"/>
      <c r="E804"/>
      <c r="F804"/>
      <c r="G804"/>
      <c r="H804"/>
      <c r="I804"/>
      <c r="BL804" s="184"/>
    </row>
    <row r="805" spans="2:64" x14ac:dyDescent="0.5">
      <c r="B805"/>
      <c r="C805"/>
      <c r="D805"/>
      <c r="E805"/>
      <c r="F805"/>
      <c r="G805"/>
      <c r="H805"/>
      <c r="I805"/>
      <c r="BL805" s="184"/>
    </row>
    <row r="806" spans="2:64" x14ac:dyDescent="0.5">
      <c r="B806"/>
      <c r="C806"/>
      <c r="D806"/>
      <c r="E806"/>
      <c r="F806"/>
      <c r="G806"/>
      <c r="H806"/>
      <c r="I806"/>
      <c r="BL806" s="184"/>
    </row>
    <row r="807" spans="2:64" x14ac:dyDescent="0.5">
      <c r="B807"/>
      <c r="C807"/>
      <c r="D807"/>
      <c r="E807"/>
      <c r="F807"/>
      <c r="G807"/>
      <c r="H807"/>
      <c r="I807"/>
      <c r="BL807" s="184"/>
    </row>
    <row r="808" spans="2:64" x14ac:dyDescent="0.5">
      <c r="B808"/>
      <c r="C808"/>
      <c r="D808"/>
      <c r="E808"/>
      <c r="F808"/>
      <c r="G808"/>
      <c r="H808"/>
      <c r="I808"/>
      <c r="BL808" s="184"/>
    </row>
    <row r="809" spans="2:64" x14ac:dyDescent="0.5">
      <c r="B809"/>
      <c r="C809"/>
      <c r="D809"/>
      <c r="E809"/>
      <c r="F809"/>
      <c r="G809"/>
      <c r="H809"/>
      <c r="I809"/>
      <c r="BL809" s="184"/>
    </row>
    <row r="810" spans="2:64" x14ac:dyDescent="0.5">
      <c r="B810"/>
      <c r="C810"/>
      <c r="D810"/>
      <c r="E810"/>
      <c r="F810"/>
      <c r="G810"/>
      <c r="H810"/>
      <c r="I810"/>
      <c r="BL810" s="184"/>
    </row>
    <row r="811" spans="2:64" x14ac:dyDescent="0.5">
      <c r="B811"/>
      <c r="C811"/>
      <c r="D811"/>
      <c r="E811"/>
      <c r="F811"/>
      <c r="G811"/>
      <c r="H811"/>
      <c r="I811"/>
      <c r="BL811" s="184"/>
    </row>
    <row r="812" spans="2:64" x14ac:dyDescent="0.5">
      <c r="B812"/>
      <c r="C812"/>
      <c r="D812"/>
      <c r="E812"/>
      <c r="F812"/>
      <c r="G812"/>
      <c r="H812"/>
      <c r="I812"/>
      <c r="BL812" s="184"/>
    </row>
    <row r="813" spans="2:64" x14ac:dyDescent="0.5">
      <c r="B813"/>
      <c r="C813"/>
      <c r="D813"/>
      <c r="E813"/>
      <c r="F813"/>
      <c r="G813"/>
      <c r="H813"/>
      <c r="I813"/>
      <c r="BL813" s="184"/>
    </row>
    <row r="814" spans="2:64" x14ac:dyDescent="0.5">
      <c r="B814"/>
      <c r="C814"/>
      <c r="D814"/>
      <c r="E814"/>
      <c r="F814"/>
      <c r="G814"/>
      <c r="H814"/>
      <c r="I814"/>
      <c r="BL814" s="184"/>
    </row>
    <row r="815" spans="2:64" x14ac:dyDescent="0.5">
      <c r="B815"/>
      <c r="C815"/>
      <c r="D815"/>
      <c r="E815"/>
      <c r="F815"/>
      <c r="G815"/>
      <c r="H815"/>
      <c r="I815"/>
      <c r="BL815" s="184"/>
    </row>
    <row r="816" spans="2:64" x14ac:dyDescent="0.5">
      <c r="B816"/>
      <c r="C816"/>
      <c r="D816"/>
      <c r="E816"/>
      <c r="F816"/>
      <c r="G816"/>
      <c r="H816"/>
      <c r="I816"/>
      <c r="BL816" s="184"/>
    </row>
    <row r="817" spans="2:64" x14ac:dyDescent="0.5">
      <c r="B817"/>
      <c r="C817"/>
      <c r="D817"/>
      <c r="E817"/>
      <c r="F817"/>
      <c r="G817"/>
      <c r="H817"/>
      <c r="I817"/>
      <c r="BL817" s="184"/>
    </row>
    <row r="818" spans="2:64" x14ac:dyDescent="0.5">
      <c r="B818"/>
      <c r="C818"/>
      <c r="D818"/>
      <c r="E818"/>
      <c r="F818"/>
      <c r="G818"/>
      <c r="H818"/>
      <c r="I818"/>
      <c r="BL818" s="184"/>
    </row>
    <row r="819" spans="2:64" x14ac:dyDescent="0.5">
      <c r="B819"/>
      <c r="C819"/>
      <c r="D819"/>
      <c r="E819"/>
      <c r="F819"/>
      <c r="G819"/>
      <c r="H819"/>
      <c r="I819"/>
      <c r="BL819" s="184"/>
    </row>
    <row r="820" spans="2:64" x14ac:dyDescent="0.5">
      <c r="B820"/>
      <c r="C820"/>
      <c r="D820"/>
      <c r="E820"/>
      <c r="F820"/>
      <c r="G820"/>
      <c r="H820"/>
      <c r="I820"/>
      <c r="BL820" s="184"/>
    </row>
    <row r="821" spans="2:64" x14ac:dyDescent="0.5">
      <c r="B821"/>
      <c r="C821"/>
      <c r="D821"/>
      <c r="E821"/>
      <c r="F821"/>
      <c r="G821"/>
      <c r="H821"/>
      <c r="I821"/>
      <c r="BL821" s="184"/>
    </row>
    <row r="822" spans="2:64" x14ac:dyDescent="0.5">
      <c r="B822"/>
      <c r="C822"/>
      <c r="D822"/>
      <c r="E822"/>
      <c r="F822"/>
      <c r="G822"/>
      <c r="H822"/>
      <c r="I822"/>
      <c r="BL822" s="184"/>
    </row>
    <row r="823" spans="2:64" x14ac:dyDescent="0.5">
      <c r="B823"/>
      <c r="C823"/>
      <c r="D823"/>
      <c r="E823"/>
      <c r="F823"/>
      <c r="G823"/>
      <c r="H823"/>
      <c r="I823"/>
      <c r="BL823" s="184"/>
    </row>
    <row r="824" spans="2:64" x14ac:dyDescent="0.5">
      <c r="B824"/>
      <c r="C824"/>
      <c r="D824"/>
      <c r="E824"/>
      <c r="F824"/>
      <c r="G824"/>
      <c r="H824"/>
      <c r="I824"/>
      <c r="BL824" s="184"/>
    </row>
    <row r="825" spans="2:64" x14ac:dyDescent="0.5">
      <c r="B825"/>
      <c r="C825"/>
      <c r="D825"/>
      <c r="E825"/>
      <c r="F825"/>
      <c r="G825"/>
      <c r="H825"/>
      <c r="I825"/>
      <c r="BL825" s="184"/>
    </row>
    <row r="826" spans="2:64" x14ac:dyDescent="0.5">
      <c r="B826"/>
      <c r="C826"/>
      <c r="D826"/>
      <c r="E826"/>
      <c r="F826"/>
      <c r="G826"/>
      <c r="H826"/>
      <c r="I826"/>
      <c r="BL826" s="184"/>
    </row>
    <row r="827" spans="2:64" x14ac:dyDescent="0.5">
      <c r="B827"/>
      <c r="C827"/>
      <c r="D827"/>
      <c r="E827"/>
      <c r="F827"/>
      <c r="G827"/>
      <c r="H827"/>
      <c r="I827"/>
      <c r="BL827" s="184"/>
    </row>
    <row r="828" spans="2:64" x14ac:dyDescent="0.5">
      <c r="B828"/>
      <c r="C828"/>
      <c r="D828"/>
      <c r="E828"/>
      <c r="F828"/>
      <c r="G828"/>
      <c r="H828"/>
      <c r="I828"/>
      <c r="BL828" s="184"/>
    </row>
    <row r="829" spans="2:64" x14ac:dyDescent="0.5">
      <c r="B829"/>
      <c r="C829"/>
      <c r="D829"/>
      <c r="E829"/>
      <c r="F829"/>
      <c r="G829"/>
      <c r="H829"/>
      <c r="I829"/>
      <c r="BL829" s="184"/>
    </row>
    <row r="830" spans="2:64" x14ac:dyDescent="0.5">
      <c r="B830"/>
      <c r="C830"/>
      <c r="D830"/>
      <c r="E830"/>
      <c r="F830"/>
      <c r="G830"/>
      <c r="H830"/>
      <c r="I830"/>
      <c r="BL830" s="184"/>
    </row>
    <row r="831" spans="2:64" x14ac:dyDescent="0.5">
      <c r="B831"/>
      <c r="C831"/>
      <c r="D831"/>
      <c r="E831"/>
      <c r="F831"/>
      <c r="G831"/>
      <c r="H831"/>
      <c r="I831"/>
      <c r="BL831" s="184"/>
    </row>
    <row r="832" spans="2:64" x14ac:dyDescent="0.5">
      <c r="B832"/>
      <c r="C832"/>
      <c r="D832"/>
      <c r="E832"/>
      <c r="F832"/>
      <c r="G832"/>
      <c r="H832"/>
      <c r="I832"/>
      <c r="BL832" s="184"/>
    </row>
    <row r="833" spans="2:64" x14ac:dyDescent="0.5">
      <c r="B833"/>
      <c r="C833"/>
      <c r="D833"/>
      <c r="E833"/>
      <c r="F833"/>
      <c r="G833"/>
      <c r="H833"/>
      <c r="I833"/>
      <c r="BL833" s="184"/>
    </row>
    <row r="834" spans="2:64" x14ac:dyDescent="0.5">
      <c r="B834"/>
      <c r="C834"/>
      <c r="D834"/>
      <c r="E834"/>
      <c r="F834"/>
      <c r="G834"/>
      <c r="H834"/>
      <c r="I834"/>
      <c r="BL834" s="184"/>
    </row>
    <row r="835" spans="2:64" x14ac:dyDescent="0.5">
      <c r="B835"/>
      <c r="C835"/>
      <c r="D835"/>
      <c r="E835"/>
      <c r="F835"/>
      <c r="G835"/>
      <c r="H835"/>
      <c r="I835"/>
      <c r="BL835" s="184"/>
    </row>
    <row r="836" spans="2:64" x14ac:dyDescent="0.5">
      <c r="B836"/>
      <c r="C836"/>
      <c r="D836"/>
      <c r="E836"/>
      <c r="F836"/>
      <c r="G836"/>
      <c r="H836"/>
      <c r="I836"/>
      <c r="BL836" s="184"/>
    </row>
    <row r="837" spans="2:64" x14ac:dyDescent="0.5">
      <c r="B837"/>
      <c r="C837"/>
      <c r="D837"/>
      <c r="E837"/>
      <c r="F837"/>
      <c r="G837"/>
      <c r="H837"/>
      <c r="I837"/>
      <c r="BL837" s="184"/>
    </row>
    <row r="838" spans="2:64" x14ac:dyDescent="0.5">
      <c r="B838"/>
      <c r="C838"/>
      <c r="D838"/>
      <c r="E838"/>
      <c r="F838"/>
      <c r="G838"/>
      <c r="H838"/>
      <c r="I838"/>
      <c r="BL838" s="184"/>
    </row>
    <row r="839" spans="2:64" x14ac:dyDescent="0.5">
      <c r="B839"/>
      <c r="C839"/>
      <c r="D839"/>
      <c r="E839"/>
      <c r="F839"/>
      <c r="G839"/>
      <c r="H839"/>
      <c r="I839"/>
      <c r="BL839" s="184"/>
    </row>
    <row r="840" spans="2:64" x14ac:dyDescent="0.5">
      <c r="B840"/>
      <c r="C840"/>
      <c r="D840"/>
      <c r="E840"/>
      <c r="F840"/>
      <c r="G840"/>
      <c r="H840"/>
      <c r="I840"/>
      <c r="BL840" s="184"/>
    </row>
    <row r="841" spans="2:64" x14ac:dyDescent="0.5">
      <c r="B841"/>
      <c r="C841"/>
      <c r="D841"/>
      <c r="E841"/>
      <c r="F841"/>
      <c r="G841"/>
      <c r="H841"/>
      <c r="I841"/>
      <c r="BL841" s="184"/>
    </row>
    <row r="842" spans="2:64" x14ac:dyDescent="0.5">
      <c r="B842"/>
      <c r="C842"/>
      <c r="D842"/>
      <c r="E842"/>
      <c r="F842"/>
      <c r="G842"/>
      <c r="H842"/>
      <c r="I842"/>
      <c r="BL842" s="184"/>
    </row>
    <row r="843" spans="2:64" x14ac:dyDescent="0.5">
      <c r="B843"/>
      <c r="C843"/>
      <c r="D843"/>
      <c r="E843"/>
      <c r="F843"/>
      <c r="G843"/>
      <c r="H843"/>
      <c r="I843"/>
      <c r="BL843" s="184"/>
    </row>
    <row r="844" spans="2:64" x14ac:dyDescent="0.5">
      <c r="B844"/>
      <c r="C844"/>
      <c r="D844"/>
      <c r="E844"/>
      <c r="F844"/>
      <c r="G844"/>
      <c r="H844"/>
      <c r="I844"/>
      <c r="BL844" s="184"/>
    </row>
    <row r="845" spans="2:64" x14ac:dyDescent="0.5">
      <c r="B845"/>
      <c r="C845"/>
      <c r="D845"/>
      <c r="E845"/>
      <c r="F845"/>
      <c r="G845"/>
      <c r="H845"/>
      <c r="I845"/>
      <c r="BL845" s="184"/>
    </row>
    <row r="846" spans="2:64" x14ac:dyDescent="0.5">
      <c r="B846"/>
      <c r="C846"/>
      <c r="D846"/>
      <c r="E846"/>
      <c r="F846"/>
      <c r="G846"/>
      <c r="H846"/>
      <c r="I846"/>
      <c r="BL846" s="184"/>
    </row>
    <row r="847" spans="2:64" x14ac:dyDescent="0.5">
      <c r="B847"/>
      <c r="C847"/>
      <c r="D847"/>
      <c r="E847"/>
      <c r="F847"/>
      <c r="G847"/>
      <c r="H847"/>
      <c r="I847"/>
      <c r="BL847" s="184"/>
    </row>
    <row r="848" spans="2:64" x14ac:dyDescent="0.5">
      <c r="B848"/>
      <c r="C848"/>
      <c r="D848"/>
      <c r="E848"/>
      <c r="F848"/>
      <c r="G848"/>
      <c r="H848"/>
      <c r="I848"/>
      <c r="BL848" s="184"/>
    </row>
    <row r="849" spans="2:64" x14ac:dyDescent="0.5">
      <c r="B849"/>
      <c r="C849"/>
      <c r="D849"/>
      <c r="E849"/>
      <c r="F849"/>
      <c r="G849"/>
      <c r="H849"/>
      <c r="I849"/>
      <c r="BL849" s="184"/>
    </row>
    <row r="850" spans="2:64" x14ac:dyDescent="0.5">
      <c r="B850"/>
      <c r="C850"/>
      <c r="D850"/>
      <c r="E850"/>
      <c r="F850"/>
      <c r="G850"/>
      <c r="H850"/>
      <c r="I850"/>
      <c r="BL850" s="184"/>
    </row>
    <row r="851" spans="2:64" x14ac:dyDescent="0.5">
      <c r="B851"/>
      <c r="C851"/>
      <c r="D851"/>
      <c r="E851"/>
      <c r="F851"/>
      <c r="G851"/>
      <c r="H851"/>
      <c r="I851"/>
      <c r="BL851" s="184"/>
    </row>
    <row r="852" spans="2:64" x14ac:dyDescent="0.5">
      <c r="B852"/>
      <c r="C852"/>
      <c r="D852"/>
      <c r="E852"/>
      <c r="F852"/>
      <c r="G852"/>
      <c r="H852"/>
      <c r="I852"/>
      <c r="BL852" s="184"/>
    </row>
    <row r="853" spans="2:64" x14ac:dyDescent="0.5">
      <c r="B853"/>
      <c r="C853"/>
      <c r="D853"/>
      <c r="E853"/>
      <c r="F853"/>
      <c r="G853"/>
      <c r="H853"/>
      <c r="I853"/>
      <c r="BL853" s="184"/>
    </row>
    <row r="854" spans="2:64" x14ac:dyDescent="0.5">
      <c r="B854"/>
      <c r="C854"/>
      <c r="D854"/>
      <c r="E854"/>
      <c r="F854"/>
      <c r="G854"/>
      <c r="H854"/>
      <c r="I854"/>
      <c r="BL854" s="184"/>
    </row>
    <row r="855" spans="2:64" x14ac:dyDescent="0.5">
      <c r="B855"/>
      <c r="C855"/>
      <c r="D855"/>
      <c r="E855"/>
      <c r="F855"/>
      <c r="G855"/>
      <c r="H855"/>
      <c r="I855"/>
      <c r="BL855" s="184"/>
    </row>
    <row r="856" spans="2:64" x14ac:dyDescent="0.5">
      <c r="B856"/>
      <c r="C856"/>
      <c r="D856"/>
      <c r="E856"/>
      <c r="F856"/>
      <c r="G856"/>
      <c r="H856"/>
      <c r="I856"/>
      <c r="BL856" s="184"/>
    </row>
    <row r="857" spans="2:64" x14ac:dyDescent="0.5">
      <c r="B857"/>
      <c r="C857"/>
      <c r="D857"/>
      <c r="E857"/>
      <c r="F857"/>
      <c r="G857"/>
      <c r="H857"/>
      <c r="I857"/>
      <c r="BL857" s="184"/>
    </row>
    <row r="858" spans="2:64" x14ac:dyDescent="0.5">
      <c r="B858"/>
      <c r="C858"/>
      <c r="D858"/>
      <c r="E858"/>
      <c r="F858"/>
      <c r="G858"/>
      <c r="H858"/>
      <c r="I858"/>
      <c r="BL858" s="184"/>
    </row>
    <row r="859" spans="2:64" x14ac:dyDescent="0.5">
      <c r="B859"/>
      <c r="C859"/>
      <c r="D859"/>
      <c r="E859"/>
      <c r="F859"/>
      <c r="G859"/>
      <c r="H859"/>
      <c r="I859"/>
      <c r="BL859" s="184"/>
    </row>
    <row r="860" spans="2:64" x14ac:dyDescent="0.5">
      <c r="B860"/>
      <c r="C860"/>
      <c r="D860"/>
      <c r="E860"/>
      <c r="F860"/>
      <c r="G860"/>
      <c r="H860"/>
      <c r="I860"/>
      <c r="BL860" s="184"/>
    </row>
    <row r="861" spans="2:64" x14ac:dyDescent="0.5">
      <c r="B861"/>
      <c r="C861"/>
      <c r="D861"/>
      <c r="E861"/>
      <c r="F861"/>
      <c r="G861"/>
      <c r="H861"/>
      <c r="I861"/>
      <c r="BL861" s="184"/>
    </row>
    <row r="862" spans="2:64" x14ac:dyDescent="0.5">
      <c r="B862"/>
      <c r="C862"/>
      <c r="D862"/>
      <c r="E862"/>
      <c r="F862"/>
      <c r="G862"/>
      <c r="H862"/>
      <c r="I862"/>
      <c r="BL862" s="184"/>
    </row>
    <row r="863" spans="2:64" x14ac:dyDescent="0.5">
      <c r="B863"/>
      <c r="C863"/>
      <c r="D863"/>
      <c r="E863"/>
      <c r="F863"/>
      <c r="G863"/>
      <c r="H863"/>
      <c r="I863"/>
      <c r="BL863" s="184"/>
    </row>
    <row r="864" spans="2:64" x14ac:dyDescent="0.5">
      <c r="B864"/>
      <c r="C864"/>
      <c r="D864"/>
      <c r="E864"/>
      <c r="F864"/>
      <c r="G864"/>
      <c r="H864"/>
      <c r="I864"/>
      <c r="BL864" s="184"/>
    </row>
    <row r="865" spans="2:64" x14ac:dyDescent="0.5">
      <c r="B865"/>
      <c r="C865"/>
      <c r="D865"/>
      <c r="E865"/>
      <c r="F865"/>
      <c r="G865"/>
      <c r="H865"/>
      <c r="I865"/>
      <c r="BL865" s="184"/>
    </row>
    <row r="866" spans="2:64" x14ac:dyDescent="0.5">
      <c r="B866"/>
      <c r="C866"/>
      <c r="D866"/>
      <c r="E866"/>
      <c r="F866"/>
      <c r="G866"/>
      <c r="H866"/>
      <c r="I866"/>
      <c r="BL866" s="184"/>
    </row>
    <row r="867" spans="2:64" x14ac:dyDescent="0.5">
      <c r="B867"/>
      <c r="C867"/>
      <c r="D867"/>
      <c r="E867"/>
      <c r="F867"/>
      <c r="G867"/>
      <c r="H867"/>
      <c r="I867"/>
      <c r="BL867" s="184"/>
    </row>
    <row r="868" spans="2:64" x14ac:dyDescent="0.5">
      <c r="B868"/>
      <c r="C868"/>
      <c r="D868"/>
      <c r="E868"/>
      <c r="F868"/>
      <c r="G868"/>
      <c r="H868"/>
      <c r="I868"/>
      <c r="BL868" s="184"/>
    </row>
    <row r="869" spans="2:64" x14ac:dyDescent="0.5">
      <c r="B869"/>
      <c r="C869"/>
      <c r="D869"/>
      <c r="E869"/>
      <c r="F869"/>
      <c r="G869"/>
      <c r="H869"/>
      <c r="I869"/>
      <c r="BL869" s="184"/>
    </row>
    <row r="870" spans="2:64" x14ac:dyDescent="0.5">
      <c r="B870"/>
      <c r="C870"/>
      <c r="D870"/>
      <c r="E870"/>
      <c r="F870"/>
      <c r="G870"/>
      <c r="H870"/>
      <c r="I870"/>
      <c r="BL870" s="184"/>
    </row>
    <row r="871" spans="2:64" x14ac:dyDescent="0.5">
      <c r="B871"/>
      <c r="C871"/>
      <c r="D871"/>
      <c r="E871"/>
      <c r="F871"/>
      <c r="G871"/>
      <c r="H871"/>
      <c r="I871"/>
      <c r="BL871" s="184"/>
    </row>
    <row r="872" spans="2:64" x14ac:dyDescent="0.5">
      <c r="B872"/>
      <c r="C872"/>
      <c r="D872"/>
      <c r="E872"/>
      <c r="F872"/>
      <c r="G872"/>
      <c r="H872"/>
      <c r="I872"/>
      <c r="BL872" s="184"/>
    </row>
    <row r="873" spans="2:64" x14ac:dyDescent="0.5">
      <c r="B873"/>
      <c r="C873"/>
      <c r="D873"/>
      <c r="E873"/>
      <c r="F873"/>
      <c r="G873"/>
      <c r="H873"/>
      <c r="I873"/>
      <c r="BL873" s="184"/>
    </row>
    <row r="874" spans="2:64" x14ac:dyDescent="0.5">
      <c r="B874"/>
      <c r="C874"/>
      <c r="D874"/>
      <c r="E874"/>
      <c r="F874"/>
      <c r="G874"/>
      <c r="H874"/>
      <c r="I874"/>
      <c r="BL874" s="184"/>
    </row>
    <row r="875" spans="2:64" x14ac:dyDescent="0.5">
      <c r="B875"/>
      <c r="C875"/>
      <c r="D875"/>
      <c r="E875"/>
      <c r="F875"/>
      <c r="G875"/>
      <c r="H875"/>
      <c r="I875"/>
      <c r="BL875" s="184"/>
    </row>
    <row r="876" spans="2:64" x14ac:dyDescent="0.5">
      <c r="B876"/>
      <c r="C876"/>
      <c r="D876"/>
      <c r="E876"/>
      <c r="F876"/>
      <c r="G876"/>
      <c r="H876"/>
      <c r="I876"/>
      <c r="BL876" s="184"/>
    </row>
    <row r="877" spans="2:64" x14ac:dyDescent="0.5">
      <c r="B877"/>
      <c r="C877"/>
      <c r="D877"/>
      <c r="E877"/>
      <c r="F877"/>
      <c r="G877"/>
      <c r="H877"/>
      <c r="I877"/>
      <c r="BL877" s="184"/>
    </row>
    <row r="878" spans="2:64" x14ac:dyDescent="0.5">
      <c r="B878"/>
      <c r="C878"/>
      <c r="D878"/>
      <c r="E878"/>
      <c r="F878"/>
      <c r="G878"/>
      <c r="H878"/>
      <c r="I878"/>
      <c r="BL878" s="184"/>
    </row>
    <row r="879" spans="2:64" x14ac:dyDescent="0.5">
      <c r="B879"/>
      <c r="C879"/>
      <c r="D879"/>
      <c r="E879"/>
      <c r="F879"/>
      <c r="G879"/>
      <c r="H879"/>
      <c r="I879"/>
      <c r="BL879" s="184"/>
    </row>
    <row r="880" spans="2:64" x14ac:dyDescent="0.5">
      <c r="B880"/>
      <c r="C880"/>
      <c r="D880"/>
      <c r="E880"/>
      <c r="F880"/>
      <c r="G880"/>
      <c r="H880"/>
      <c r="I880"/>
      <c r="BL880" s="184"/>
    </row>
    <row r="881" spans="2:64" x14ac:dyDescent="0.5">
      <c r="B881"/>
      <c r="C881"/>
      <c r="D881"/>
      <c r="E881"/>
      <c r="F881"/>
      <c r="G881"/>
      <c r="H881"/>
      <c r="I881"/>
      <c r="BL881" s="184"/>
    </row>
    <row r="882" spans="2:64" x14ac:dyDescent="0.5">
      <c r="B882"/>
      <c r="C882"/>
      <c r="D882"/>
      <c r="E882"/>
      <c r="F882"/>
      <c r="G882"/>
      <c r="H882"/>
      <c r="I882"/>
      <c r="BL882" s="184"/>
    </row>
    <row r="883" spans="2:64" x14ac:dyDescent="0.5">
      <c r="B883"/>
      <c r="C883"/>
      <c r="D883"/>
      <c r="E883"/>
      <c r="F883"/>
      <c r="G883"/>
      <c r="H883"/>
      <c r="I883"/>
      <c r="BL883" s="184"/>
    </row>
    <row r="884" spans="2:64" x14ac:dyDescent="0.5">
      <c r="B884"/>
      <c r="C884"/>
      <c r="D884"/>
      <c r="E884"/>
      <c r="F884"/>
      <c r="G884"/>
      <c r="H884"/>
      <c r="I884"/>
      <c r="BL884" s="184"/>
    </row>
    <row r="885" spans="2:64" x14ac:dyDescent="0.5">
      <c r="B885"/>
      <c r="C885"/>
      <c r="D885"/>
      <c r="E885"/>
      <c r="F885"/>
      <c r="G885"/>
      <c r="H885"/>
      <c r="I885"/>
      <c r="BL885" s="184"/>
    </row>
    <row r="886" spans="2:64" x14ac:dyDescent="0.5">
      <c r="B886"/>
      <c r="C886"/>
      <c r="D886"/>
      <c r="E886"/>
      <c r="F886"/>
      <c r="G886"/>
      <c r="H886"/>
      <c r="I886"/>
      <c r="BL886" s="184"/>
    </row>
    <row r="887" spans="2:64" x14ac:dyDescent="0.5">
      <c r="B887"/>
      <c r="C887"/>
      <c r="D887"/>
      <c r="E887"/>
      <c r="F887"/>
      <c r="G887"/>
      <c r="H887"/>
      <c r="I887"/>
      <c r="BL887" s="184"/>
    </row>
    <row r="888" spans="2:64" x14ac:dyDescent="0.5">
      <c r="B888"/>
      <c r="C888"/>
      <c r="D888"/>
      <c r="E888"/>
      <c r="F888"/>
      <c r="G888"/>
      <c r="H888"/>
      <c r="I888"/>
      <c r="BL888" s="184"/>
    </row>
    <row r="889" spans="2:64" x14ac:dyDescent="0.5">
      <c r="B889"/>
      <c r="C889"/>
      <c r="D889"/>
      <c r="E889"/>
      <c r="F889"/>
      <c r="G889"/>
      <c r="H889"/>
      <c r="I889"/>
      <c r="BL889" s="184"/>
    </row>
    <row r="890" spans="2:64" x14ac:dyDescent="0.5">
      <c r="B890"/>
      <c r="C890"/>
      <c r="D890"/>
      <c r="E890"/>
      <c r="F890"/>
      <c r="G890"/>
      <c r="H890"/>
      <c r="I890"/>
      <c r="BL890" s="184"/>
    </row>
    <row r="891" spans="2:64" x14ac:dyDescent="0.5">
      <c r="B891"/>
      <c r="C891"/>
      <c r="D891"/>
      <c r="E891"/>
      <c r="F891"/>
      <c r="G891"/>
      <c r="H891"/>
      <c r="I891"/>
      <c r="BL891" s="184"/>
    </row>
    <row r="892" spans="2:64" x14ac:dyDescent="0.5">
      <c r="B892"/>
      <c r="C892"/>
      <c r="D892"/>
      <c r="E892"/>
      <c r="F892"/>
      <c r="G892"/>
      <c r="H892"/>
      <c r="I892"/>
      <c r="BL892" s="184"/>
    </row>
    <row r="893" spans="2:64" x14ac:dyDescent="0.5">
      <c r="B893"/>
      <c r="C893"/>
      <c r="D893"/>
      <c r="E893"/>
      <c r="F893"/>
      <c r="G893"/>
      <c r="H893"/>
      <c r="I893"/>
      <c r="BL893" s="184"/>
    </row>
    <row r="894" spans="2:64" x14ac:dyDescent="0.5">
      <c r="B894"/>
      <c r="C894"/>
      <c r="D894"/>
      <c r="E894"/>
      <c r="F894"/>
      <c r="G894"/>
      <c r="H894"/>
      <c r="I894"/>
      <c r="BL894" s="184"/>
    </row>
    <row r="895" spans="2:64" x14ac:dyDescent="0.5">
      <c r="B895"/>
      <c r="C895"/>
      <c r="D895"/>
      <c r="E895"/>
      <c r="F895"/>
      <c r="G895"/>
      <c r="H895"/>
      <c r="I895"/>
      <c r="BL895" s="184"/>
    </row>
    <row r="896" spans="2:64" x14ac:dyDescent="0.5">
      <c r="B896"/>
      <c r="C896"/>
      <c r="D896"/>
      <c r="E896"/>
      <c r="F896"/>
      <c r="G896"/>
      <c r="H896"/>
      <c r="I896"/>
      <c r="BL896" s="184"/>
    </row>
    <row r="897" spans="2:64" x14ac:dyDescent="0.5">
      <c r="B897"/>
      <c r="C897"/>
      <c r="D897"/>
      <c r="E897"/>
      <c r="F897"/>
      <c r="G897"/>
      <c r="H897"/>
      <c r="I897"/>
      <c r="BL897" s="184"/>
    </row>
    <row r="898" spans="2:64" x14ac:dyDescent="0.5">
      <c r="B898"/>
      <c r="C898"/>
      <c r="D898"/>
      <c r="E898"/>
      <c r="F898"/>
      <c r="G898"/>
      <c r="H898"/>
      <c r="I898"/>
      <c r="BL898" s="184"/>
    </row>
    <row r="899" spans="2:64" x14ac:dyDescent="0.5">
      <c r="B899"/>
      <c r="C899"/>
      <c r="D899"/>
      <c r="E899"/>
      <c r="F899"/>
      <c r="G899"/>
      <c r="H899"/>
      <c r="I899"/>
      <c r="BL899" s="184"/>
    </row>
    <row r="900" spans="2:64" x14ac:dyDescent="0.5">
      <c r="B900"/>
      <c r="C900"/>
      <c r="D900"/>
      <c r="E900"/>
      <c r="F900"/>
      <c r="G900"/>
      <c r="H900"/>
      <c r="I900"/>
      <c r="BL900" s="184"/>
    </row>
    <row r="901" spans="2:64" x14ac:dyDescent="0.5">
      <c r="B901"/>
      <c r="C901"/>
      <c r="D901"/>
      <c r="E901"/>
      <c r="F901"/>
      <c r="G901"/>
      <c r="H901"/>
      <c r="I901"/>
      <c r="BL901" s="184"/>
    </row>
    <row r="902" spans="2:64" x14ac:dyDescent="0.5">
      <c r="B902"/>
      <c r="C902"/>
      <c r="D902"/>
      <c r="E902"/>
      <c r="F902"/>
      <c r="G902"/>
      <c r="H902"/>
      <c r="I902"/>
      <c r="BL902" s="184"/>
    </row>
    <row r="903" spans="2:64" x14ac:dyDescent="0.5">
      <c r="B903"/>
      <c r="C903"/>
      <c r="D903"/>
      <c r="E903"/>
      <c r="F903"/>
      <c r="G903"/>
      <c r="H903"/>
      <c r="I903"/>
      <c r="BL903" s="184"/>
    </row>
    <row r="904" spans="2:64" x14ac:dyDescent="0.5">
      <c r="B904"/>
      <c r="C904"/>
      <c r="D904"/>
      <c r="E904"/>
      <c r="F904"/>
      <c r="G904"/>
      <c r="H904"/>
      <c r="I904"/>
      <c r="BL904" s="184"/>
    </row>
    <row r="905" spans="2:64" x14ac:dyDescent="0.5">
      <c r="B905"/>
      <c r="C905"/>
      <c r="D905"/>
      <c r="E905"/>
      <c r="F905"/>
      <c r="G905"/>
      <c r="H905"/>
      <c r="I905"/>
      <c r="BL905" s="184"/>
    </row>
    <row r="906" spans="2:64" x14ac:dyDescent="0.5">
      <c r="B906"/>
      <c r="C906"/>
      <c r="D906"/>
      <c r="E906"/>
      <c r="F906"/>
      <c r="G906"/>
      <c r="H906"/>
      <c r="I906"/>
      <c r="BL906" s="184"/>
    </row>
    <row r="907" spans="2:64" x14ac:dyDescent="0.5">
      <c r="BL907" s="184"/>
    </row>
    <row r="908" spans="2:64" x14ac:dyDescent="0.5">
      <c r="BL908" s="184"/>
    </row>
    <row r="909" spans="2:64" x14ac:dyDescent="0.5">
      <c r="BL909" s="184"/>
    </row>
    <row r="910" spans="2:64" x14ac:dyDescent="0.5">
      <c r="BL910" s="184"/>
    </row>
    <row r="911" spans="2:64" x14ac:dyDescent="0.5">
      <c r="BL911" s="184"/>
    </row>
    <row r="912" spans="2:64" x14ac:dyDescent="0.5">
      <c r="BL912" s="184"/>
    </row>
    <row r="913" spans="64:64" x14ac:dyDescent="0.5">
      <c r="BL913" s="184"/>
    </row>
    <row r="914" spans="64:64" x14ac:dyDescent="0.5">
      <c r="BL914" s="184"/>
    </row>
    <row r="915" spans="64:64" x14ac:dyDescent="0.5">
      <c r="BL915" s="184"/>
    </row>
    <row r="916" spans="64:64" x14ac:dyDescent="0.5">
      <c r="BL916" s="184"/>
    </row>
    <row r="917" spans="64:64" x14ac:dyDescent="0.5">
      <c r="BL917" s="184"/>
    </row>
    <row r="918" spans="64:64" x14ac:dyDescent="0.5">
      <c r="BL918" s="184"/>
    </row>
    <row r="919" spans="64:64" x14ac:dyDescent="0.5">
      <c r="BL919" s="184"/>
    </row>
    <row r="920" spans="64:64" x14ac:dyDescent="0.5">
      <c r="BL920" s="184"/>
    </row>
    <row r="921" spans="64:64" x14ac:dyDescent="0.5">
      <c r="BL921" s="184"/>
    </row>
    <row r="922" spans="64:64" x14ac:dyDescent="0.5">
      <c r="BL922" s="184"/>
    </row>
    <row r="923" spans="64:64" x14ac:dyDescent="0.5">
      <c r="BL923" s="184"/>
    </row>
    <row r="924" spans="64:64" x14ac:dyDescent="0.5">
      <c r="BL924" s="184"/>
    </row>
    <row r="925" spans="64:64" x14ac:dyDescent="0.5">
      <c r="BL925" s="184"/>
    </row>
    <row r="926" spans="64:64" x14ac:dyDescent="0.5">
      <c r="BL926" s="184"/>
    </row>
    <row r="927" spans="64:64" x14ac:dyDescent="0.5">
      <c r="BL927" s="184"/>
    </row>
    <row r="928" spans="64:64" x14ac:dyDescent="0.5">
      <c r="BL928" s="184"/>
    </row>
    <row r="929" spans="64:64" x14ac:dyDescent="0.5">
      <c r="BL929" s="184"/>
    </row>
    <row r="930" spans="64:64" x14ac:dyDescent="0.5">
      <c r="BL930" s="184"/>
    </row>
    <row r="931" spans="64:64" x14ac:dyDescent="0.5">
      <c r="BL931" s="184"/>
    </row>
    <row r="932" spans="64:64" x14ac:dyDescent="0.5">
      <c r="BL932" s="184"/>
    </row>
    <row r="933" spans="64:64" x14ac:dyDescent="0.5">
      <c r="BL933" s="184"/>
    </row>
    <row r="934" spans="64:64" x14ac:dyDescent="0.5">
      <c r="BL934" s="184"/>
    </row>
    <row r="935" spans="64:64" x14ac:dyDescent="0.5">
      <c r="BL935" s="184"/>
    </row>
    <row r="936" spans="64:64" x14ac:dyDescent="0.5">
      <c r="BL936" s="184"/>
    </row>
    <row r="937" spans="64:64" x14ac:dyDescent="0.5">
      <c r="BL937" s="184"/>
    </row>
    <row r="938" spans="64:64" x14ac:dyDescent="0.5">
      <c r="BL938" s="184"/>
    </row>
    <row r="939" spans="64:64" x14ac:dyDescent="0.5">
      <c r="BL939" s="184"/>
    </row>
    <row r="940" spans="64:64" x14ac:dyDescent="0.5">
      <c r="BL940" s="184"/>
    </row>
    <row r="941" spans="64:64" x14ac:dyDescent="0.5">
      <c r="BL941" s="184"/>
    </row>
    <row r="942" spans="64:64" x14ac:dyDescent="0.5">
      <c r="BL942" s="184"/>
    </row>
    <row r="943" spans="64:64" x14ac:dyDescent="0.5">
      <c r="BL943" s="184"/>
    </row>
    <row r="944" spans="64:64" x14ac:dyDescent="0.5">
      <c r="BL944" s="184"/>
    </row>
    <row r="945" spans="64:64" x14ac:dyDescent="0.5">
      <c r="BL945" s="184"/>
    </row>
    <row r="946" spans="64:64" x14ac:dyDescent="0.5">
      <c r="BL946" s="184"/>
    </row>
    <row r="947" spans="64:64" x14ac:dyDescent="0.5">
      <c r="BL947" s="184"/>
    </row>
    <row r="948" spans="64:64" x14ac:dyDescent="0.5">
      <c r="BL948" s="184"/>
    </row>
    <row r="949" spans="64:64" x14ac:dyDescent="0.5">
      <c r="BL949" s="184"/>
    </row>
    <row r="950" spans="64:64" x14ac:dyDescent="0.5">
      <c r="BL950" s="184"/>
    </row>
    <row r="951" spans="64:64" x14ac:dyDescent="0.5">
      <c r="BL951" s="184"/>
    </row>
    <row r="952" spans="64:64" x14ac:dyDescent="0.5">
      <c r="BL952" s="184"/>
    </row>
    <row r="953" spans="64:64" x14ac:dyDescent="0.5">
      <c r="BL953" s="184"/>
    </row>
    <row r="954" spans="64:64" x14ac:dyDescent="0.5">
      <c r="BL954" s="184"/>
    </row>
    <row r="955" spans="64:64" x14ac:dyDescent="0.5">
      <c r="BL955" s="184"/>
    </row>
    <row r="956" spans="64:64" x14ac:dyDescent="0.5">
      <c r="BL956" s="184"/>
    </row>
    <row r="957" spans="64:64" x14ac:dyDescent="0.5">
      <c r="BL957" s="184"/>
    </row>
    <row r="958" spans="64:64" x14ac:dyDescent="0.5">
      <c r="BL958" s="184"/>
    </row>
    <row r="959" spans="64:64" x14ac:dyDescent="0.5">
      <c r="BL959" s="184"/>
    </row>
    <row r="960" spans="64:64" x14ac:dyDescent="0.5">
      <c r="BL960" s="184"/>
    </row>
    <row r="961" spans="64:64" x14ac:dyDescent="0.5">
      <c r="BL961" s="184"/>
    </row>
    <row r="962" spans="64:64" x14ac:dyDescent="0.5">
      <c r="BL962" s="184"/>
    </row>
    <row r="963" spans="64:64" x14ac:dyDescent="0.5">
      <c r="BL963" s="184"/>
    </row>
    <row r="964" spans="64:64" x14ac:dyDescent="0.5">
      <c r="BL964" s="184"/>
    </row>
    <row r="965" spans="64:64" x14ac:dyDescent="0.5">
      <c r="BL965" s="184"/>
    </row>
    <row r="966" spans="64:64" x14ac:dyDescent="0.5">
      <c r="BL966" s="184"/>
    </row>
    <row r="967" spans="64:64" x14ac:dyDescent="0.5">
      <c r="BL967" s="184"/>
    </row>
    <row r="968" spans="64:64" x14ac:dyDescent="0.5">
      <c r="BL968" s="184"/>
    </row>
    <row r="969" spans="64:64" x14ac:dyDescent="0.5">
      <c r="BL969" s="184"/>
    </row>
    <row r="970" spans="64:64" x14ac:dyDescent="0.5">
      <c r="BL970" s="184"/>
    </row>
    <row r="971" spans="64:64" x14ac:dyDescent="0.5">
      <c r="BL971" s="184"/>
    </row>
    <row r="972" spans="64:64" x14ac:dyDescent="0.5">
      <c r="BL972" s="184"/>
    </row>
    <row r="973" spans="64:64" x14ac:dyDescent="0.5">
      <c r="BL973" s="184"/>
    </row>
    <row r="974" spans="64:64" x14ac:dyDescent="0.5">
      <c r="BL974" s="184"/>
    </row>
    <row r="975" spans="64:64" x14ac:dyDescent="0.5">
      <c r="BL975" s="184"/>
    </row>
    <row r="976" spans="64:64" x14ac:dyDescent="0.5">
      <c r="BL976" s="184"/>
    </row>
    <row r="977" spans="64:64" x14ac:dyDescent="0.5">
      <c r="BL977" s="184"/>
    </row>
    <row r="978" spans="64:64" x14ac:dyDescent="0.5">
      <c r="BL978" s="184"/>
    </row>
    <row r="979" spans="64:64" x14ac:dyDescent="0.5">
      <c r="BL979" s="184"/>
    </row>
    <row r="980" spans="64:64" x14ac:dyDescent="0.5">
      <c r="BL980" s="184"/>
    </row>
    <row r="981" spans="64:64" x14ac:dyDescent="0.5">
      <c r="BL981" s="184"/>
    </row>
    <row r="982" spans="64:64" x14ac:dyDescent="0.5">
      <c r="BL982" s="184"/>
    </row>
    <row r="983" spans="64:64" x14ac:dyDescent="0.5">
      <c r="BL983" s="184"/>
    </row>
    <row r="984" spans="64:64" x14ac:dyDescent="0.5">
      <c r="BL984" s="184"/>
    </row>
    <row r="985" spans="64:64" x14ac:dyDescent="0.5">
      <c r="BL985" s="184"/>
    </row>
    <row r="986" spans="64:64" x14ac:dyDescent="0.5">
      <c r="BL986" s="184"/>
    </row>
    <row r="987" spans="64:64" x14ac:dyDescent="0.5">
      <c r="BL987" s="184"/>
    </row>
    <row r="988" spans="64:64" x14ac:dyDescent="0.5">
      <c r="BL988" s="184"/>
    </row>
    <row r="989" spans="64:64" x14ac:dyDescent="0.5">
      <c r="BL989" s="184"/>
    </row>
    <row r="990" spans="64:64" x14ac:dyDescent="0.5">
      <c r="BL990" s="184"/>
    </row>
    <row r="991" spans="64:64" x14ac:dyDescent="0.5">
      <c r="BL991" s="184"/>
    </row>
    <row r="992" spans="64:64" x14ac:dyDescent="0.5">
      <c r="BL992" s="184"/>
    </row>
    <row r="993" spans="64:64" x14ac:dyDescent="0.5">
      <c r="BL993" s="184"/>
    </row>
    <row r="994" spans="64:64" x14ac:dyDescent="0.5">
      <c r="BL994" s="184"/>
    </row>
    <row r="995" spans="64:64" x14ac:dyDescent="0.5">
      <c r="BL995" s="184"/>
    </row>
    <row r="996" spans="64:64" x14ac:dyDescent="0.5">
      <c r="BL996" s="184"/>
    </row>
    <row r="997" spans="64:64" x14ac:dyDescent="0.5">
      <c r="BL997" s="184"/>
    </row>
    <row r="998" spans="64:64" x14ac:dyDescent="0.5">
      <c r="BL998" s="184"/>
    </row>
    <row r="999" spans="64:64" x14ac:dyDescent="0.5">
      <c r="BL999" s="184"/>
    </row>
    <row r="1000" spans="64:64" x14ac:dyDescent="0.5">
      <c r="BL1000" s="184"/>
    </row>
    <row r="1001" spans="64:64" x14ac:dyDescent="0.5">
      <c r="BL1001" s="184"/>
    </row>
    <row r="1002" spans="64:64" x14ac:dyDescent="0.5">
      <c r="BL1002" s="184"/>
    </row>
    <row r="1003" spans="64:64" x14ac:dyDescent="0.5">
      <c r="BL1003" s="184"/>
    </row>
    <row r="1004" spans="64:64" x14ac:dyDescent="0.5">
      <c r="BL1004" s="184"/>
    </row>
    <row r="1005" spans="64:64" x14ac:dyDescent="0.5">
      <c r="BL1005" s="184"/>
    </row>
    <row r="1006" spans="64:64" x14ac:dyDescent="0.5">
      <c r="BL1006" s="184"/>
    </row>
    <row r="1007" spans="64:64" x14ac:dyDescent="0.5">
      <c r="BL1007" s="184"/>
    </row>
    <row r="1008" spans="64:64" x14ac:dyDescent="0.5">
      <c r="BL1008" s="184"/>
    </row>
    <row r="1009" spans="64:64" x14ac:dyDescent="0.5">
      <c r="BL1009" s="184"/>
    </row>
    <row r="1010" spans="64:64" x14ac:dyDescent="0.5">
      <c r="BL1010" s="184"/>
    </row>
    <row r="1011" spans="64:64" x14ac:dyDescent="0.5">
      <c r="BL1011" s="184"/>
    </row>
    <row r="1012" spans="64:64" x14ac:dyDescent="0.5">
      <c r="BL1012" s="184"/>
    </row>
    <row r="1013" spans="64:64" x14ac:dyDescent="0.5">
      <c r="BL1013" s="184"/>
    </row>
    <row r="1014" spans="64:64" x14ac:dyDescent="0.5">
      <c r="BL1014" s="184"/>
    </row>
    <row r="1015" spans="64:64" x14ac:dyDescent="0.5">
      <c r="BL1015" s="184"/>
    </row>
    <row r="1016" spans="64:64" x14ac:dyDescent="0.5">
      <c r="BL1016" s="184"/>
    </row>
    <row r="1017" spans="64:64" x14ac:dyDescent="0.5">
      <c r="BL1017" s="184"/>
    </row>
    <row r="1018" spans="64:64" x14ac:dyDescent="0.5">
      <c r="BL1018" s="184"/>
    </row>
    <row r="1019" spans="64:64" x14ac:dyDescent="0.5">
      <c r="BL1019" s="184"/>
    </row>
    <row r="1020" spans="64:64" x14ac:dyDescent="0.5">
      <c r="BL1020" s="184"/>
    </row>
    <row r="1021" spans="64:64" x14ac:dyDescent="0.5">
      <c r="BL1021" s="184"/>
    </row>
    <row r="1022" spans="64:64" x14ac:dyDescent="0.5">
      <c r="BL1022" s="184"/>
    </row>
    <row r="1023" spans="64:64" x14ac:dyDescent="0.5">
      <c r="BL1023" s="184"/>
    </row>
    <row r="1024" spans="64:64" x14ac:dyDescent="0.5">
      <c r="BL1024" s="184"/>
    </row>
    <row r="1025" spans="64:64" x14ac:dyDescent="0.5">
      <c r="BL1025" s="184"/>
    </row>
    <row r="1026" spans="64:64" x14ac:dyDescent="0.5">
      <c r="BL1026" s="184"/>
    </row>
    <row r="1027" spans="64:64" x14ac:dyDescent="0.5">
      <c r="BL1027" s="184"/>
    </row>
    <row r="1028" spans="64:64" x14ac:dyDescent="0.5">
      <c r="BL1028" s="184"/>
    </row>
    <row r="1029" spans="64:64" x14ac:dyDescent="0.5">
      <c r="BL1029" s="184"/>
    </row>
    <row r="1030" spans="64:64" x14ac:dyDescent="0.5">
      <c r="BL1030" s="184"/>
    </row>
    <row r="1031" spans="64:64" x14ac:dyDescent="0.5">
      <c r="BL1031" s="184"/>
    </row>
    <row r="1032" spans="64:64" x14ac:dyDescent="0.5">
      <c r="BL1032" s="184"/>
    </row>
    <row r="1033" spans="64:64" x14ac:dyDescent="0.5">
      <c r="BL1033" s="184"/>
    </row>
    <row r="1034" spans="64:64" x14ac:dyDescent="0.5">
      <c r="BL1034" s="184"/>
    </row>
    <row r="1035" spans="64:64" x14ac:dyDescent="0.5">
      <c r="BL1035" s="184"/>
    </row>
    <row r="1036" spans="64:64" x14ac:dyDescent="0.5">
      <c r="BL1036" s="184"/>
    </row>
    <row r="1037" spans="64:64" x14ac:dyDescent="0.5">
      <c r="BL1037" s="184"/>
    </row>
    <row r="1038" spans="64:64" x14ac:dyDescent="0.5">
      <c r="BL1038" s="184"/>
    </row>
    <row r="1039" spans="64:64" x14ac:dyDescent="0.5">
      <c r="BL1039" s="184"/>
    </row>
    <row r="1040" spans="64:64" x14ac:dyDescent="0.5">
      <c r="BL1040" s="184"/>
    </row>
    <row r="1041" spans="64:64" x14ac:dyDescent="0.5">
      <c r="BL1041" s="184"/>
    </row>
    <row r="1042" spans="64:64" x14ac:dyDescent="0.5">
      <c r="BL1042" s="184"/>
    </row>
    <row r="1043" spans="64:64" x14ac:dyDescent="0.5">
      <c r="BL1043" s="184"/>
    </row>
    <row r="1044" spans="64:64" x14ac:dyDescent="0.5">
      <c r="BL1044" s="184"/>
    </row>
    <row r="1045" spans="64:64" x14ac:dyDescent="0.5">
      <c r="BL1045" s="184"/>
    </row>
    <row r="1046" spans="64:64" x14ac:dyDescent="0.5">
      <c r="BL1046" s="184"/>
    </row>
    <row r="1047" spans="64:64" x14ac:dyDescent="0.5">
      <c r="BL1047" s="184"/>
    </row>
    <row r="1048" spans="64:64" x14ac:dyDescent="0.5">
      <c r="BL1048" s="184"/>
    </row>
    <row r="1049" spans="64:64" x14ac:dyDescent="0.5">
      <c r="BL1049" s="184"/>
    </row>
    <row r="1050" spans="64:64" x14ac:dyDescent="0.5">
      <c r="BL1050" s="184"/>
    </row>
    <row r="1051" spans="64:64" x14ac:dyDescent="0.5">
      <c r="BL1051" s="184"/>
    </row>
    <row r="1052" spans="64:64" x14ac:dyDescent="0.5">
      <c r="BL1052" s="184"/>
    </row>
    <row r="1053" spans="64:64" x14ac:dyDescent="0.5">
      <c r="BL1053" s="184"/>
    </row>
    <row r="1054" spans="64:64" x14ac:dyDescent="0.5">
      <c r="BL1054" s="184"/>
    </row>
    <row r="1055" spans="64:64" x14ac:dyDescent="0.5">
      <c r="BL1055" s="184"/>
    </row>
    <row r="1056" spans="64:64" x14ac:dyDescent="0.5">
      <c r="BL1056" s="184"/>
    </row>
    <row r="1057" spans="64:64" x14ac:dyDescent="0.5">
      <c r="BL1057" s="184"/>
    </row>
    <row r="1058" spans="64:64" x14ac:dyDescent="0.5">
      <c r="BL1058" s="184"/>
    </row>
    <row r="1059" spans="64:64" x14ac:dyDescent="0.5">
      <c r="BL1059" s="184"/>
    </row>
    <row r="1060" spans="64:64" x14ac:dyDescent="0.5">
      <c r="BL1060" s="184"/>
    </row>
    <row r="1061" spans="64:64" x14ac:dyDescent="0.5">
      <c r="BL1061" s="184"/>
    </row>
    <row r="1062" spans="64:64" x14ac:dyDescent="0.5">
      <c r="BL1062" s="184"/>
    </row>
    <row r="1063" spans="64:64" x14ac:dyDescent="0.5">
      <c r="BL1063" s="184"/>
    </row>
    <row r="1064" spans="64:64" x14ac:dyDescent="0.5">
      <c r="BL1064" s="184"/>
    </row>
    <row r="1065" spans="64:64" x14ac:dyDescent="0.5">
      <c r="BL1065" s="184"/>
    </row>
    <row r="1066" spans="64:64" x14ac:dyDescent="0.5">
      <c r="BL1066" s="184"/>
    </row>
    <row r="1067" spans="64:64" x14ac:dyDescent="0.5">
      <c r="BL1067" s="184"/>
    </row>
    <row r="1068" spans="64:64" x14ac:dyDescent="0.5">
      <c r="BL1068" s="184"/>
    </row>
    <row r="1069" spans="64:64" x14ac:dyDescent="0.5">
      <c r="BL1069" s="184"/>
    </row>
    <row r="1070" spans="64:64" x14ac:dyDescent="0.5">
      <c r="BL1070" s="184"/>
    </row>
    <row r="1071" spans="64:64" x14ac:dyDescent="0.5">
      <c r="BL1071" s="184"/>
    </row>
    <row r="1072" spans="64:64" x14ac:dyDescent="0.5">
      <c r="BL1072" s="184"/>
    </row>
    <row r="1073" spans="64:64" x14ac:dyDescent="0.5">
      <c r="BL1073" s="184"/>
    </row>
    <row r="1074" spans="64:64" x14ac:dyDescent="0.5">
      <c r="BL1074" s="184"/>
    </row>
    <row r="1075" spans="64:64" x14ac:dyDescent="0.5">
      <c r="BL1075" s="184"/>
    </row>
    <row r="1076" spans="64:64" x14ac:dyDescent="0.5">
      <c r="BL1076" s="184"/>
    </row>
    <row r="1077" spans="64:64" x14ac:dyDescent="0.5">
      <c r="BL1077" s="184"/>
    </row>
    <row r="1078" spans="64:64" x14ac:dyDescent="0.5">
      <c r="BL1078" s="184"/>
    </row>
    <row r="1079" spans="64:64" x14ac:dyDescent="0.5">
      <c r="BL1079" s="184"/>
    </row>
    <row r="1080" spans="64:64" x14ac:dyDescent="0.5">
      <c r="BL1080" s="184"/>
    </row>
    <row r="1081" spans="64:64" x14ac:dyDescent="0.5">
      <c r="BL1081" s="184"/>
    </row>
    <row r="1082" spans="64:64" x14ac:dyDescent="0.5">
      <c r="BL1082" s="184"/>
    </row>
    <row r="1083" spans="64:64" x14ac:dyDescent="0.5">
      <c r="BL1083" s="184"/>
    </row>
    <row r="1084" spans="64:64" x14ac:dyDescent="0.5">
      <c r="BL1084" s="184"/>
    </row>
    <row r="1085" spans="64:64" x14ac:dyDescent="0.5">
      <c r="BL1085" s="184"/>
    </row>
    <row r="1086" spans="64:64" x14ac:dyDescent="0.5">
      <c r="BL1086" s="184"/>
    </row>
    <row r="1087" spans="64:64" x14ac:dyDescent="0.5">
      <c r="BL1087" s="184"/>
    </row>
    <row r="1088" spans="64:64" x14ac:dyDescent="0.5">
      <c r="BL1088" s="184"/>
    </row>
    <row r="1089" spans="64:64" x14ac:dyDescent="0.5">
      <c r="BL1089" s="184"/>
    </row>
    <row r="1090" spans="64:64" x14ac:dyDescent="0.5">
      <c r="BL1090" s="184"/>
    </row>
    <row r="1091" spans="64:64" x14ac:dyDescent="0.5">
      <c r="BL1091" s="184"/>
    </row>
    <row r="1092" spans="64:64" x14ac:dyDescent="0.5">
      <c r="BL1092" s="184"/>
    </row>
    <row r="1093" spans="64:64" x14ac:dyDescent="0.5">
      <c r="BL1093" s="184"/>
    </row>
    <row r="1094" spans="64:64" x14ac:dyDescent="0.5">
      <c r="BL1094" s="184"/>
    </row>
    <row r="1095" spans="64:64" x14ac:dyDescent="0.5">
      <c r="BL1095" s="184"/>
    </row>
    <row r="1096" spans="64:64" x14ac:dyDescent="0.5">
      <c r="BL1096" s="184"/>
    </row>
    <row r="1097" spans="64:64" x14ac:dyDescent="0.5">
      <c r="BL1097" s="184"/>
    </row>
    <row r="1098" spans="64:64" x14ac:dyDescent="0.5">
      <c r="BL1098" s="184"/>
    </row>
    <row r="1099" spans="64:64" x14ac:dyDescent="0.5">
      <c r="BL1099" s="184"/>
    </row>
    <row r="1100" spans="64:64" x14ac:dyDescent="0.5">
      <c r="BL1100" s="184"/>
    </row>
    <row r="1101" spans="64:64" x14ac:dyDescent="0.5">
      <c r="BL1101" s="184"/>
    </row>
    <row r="1102" spans="64:64" x14ac:dyDescent="0.5">
      <c r="BL1102" s="184"/>
    </row>
    <row r="1103" spans="64:64" x14ac:dyDescent="0.5">
      <c r="BL1103" s="184"/>
    </row>
    <row r="1104" spans="64:64" x14ac:dyDescent="0.5">
      <c r="BL1104" s="184"/>
    </row>
    <row r="1105" spans="64:64" x14ac:dyDescent="0.5">
      <c r="BL1105" s="184"/>
    </row>
    <row r="1106" spans="64:64" x14ac:dyDescent="0.5">
      <c r="BL1106" s="184"/>
    </row>
    <row r="1107" spans="64:64" x14ac:dyDescent="0.5">
      <c r="BL1107" s="184"/>
    </row>
    <row r="1108" spans="64:64" x14ac:dyDescent="0.5">
      <c r="BL1108" s="184"/>
    </row>
    <row r="1109" spans="64:64" x14ac:dyDescent="0.5">
      <c r="BL1109" s="184"/>
    </row>
    <row r="1110" spans="64:64" x14ac:dyDescent="0.5">
      <c r="BL1110" s="184"/>
    </row>
    <row r="1111" spans="64:64" x14ac:dyDescent="0.5">
      <c r="BL1111" s="184"/>
    </row>
    <row r="1112" spans="64:64" x14ac:dyDescent="0.5">
      <c r="BL1112" s="184"/>
    </row>
    <row r="1113" spans="64:64" x14ac:dyDescent="0.5">
      <c r="BL1113" s="184"/>
    </row>
    <row r="1114" spans="64:64" x14ac:dyDescent="0.5">
      <c r="BL1114" s="184"/>
    </row>
    <row r="1115" spans="64:64" x14ac:dyDescent="0.5">
      <c r="BL1115" s="184"/>
    </row>
    <row r="1116" spans="64:64" x14ac:dyDescent="0.5">
      <c r="BL1116" s="184"/>
    </row>
    <row r="1117" spans="64:64" x14ac:dyDescent="0.5">
      <c r="BL1117" s="184"/>
    </row>
    <row r="1118" spans="64:64" x14ac:dyDescent="0.5">
      <c r="BL1118" s="184"/>
    </row>
    <row r="1119" spans="64:64" x14ac:dyDescent="0.5">
      <c r="BL1119" s="184"/>
    </row>
    <row r="1120" spans="64:64" x14ac:dyDescent="0.5">
      <c r="BL1120" s="184"/>
    </row>
    <row r="1121" spans="64:64" x14ac:dyDescent="0.5">
      <c r="BL1121" s="184"/>
    </row>
    <row r="1122" spans="64:64" x14ac:dyDescent="0.5">
      <c r="BL1122" s="184"/>
    </row>
    <row r="1123" spans="64:64" x14ac:dyDescent="0.5">
      <c r="BL1123" s="184"/>
    </row>
    <row r="1124" spans="64:64" x14ac:dyDescent="0.5">
      <c r="BL1124" s="184"/>
    </row>
    <row r="1125" spans="64:64" x14ac:dyDescent="0.5">
      <c r="BL1125" s="184"/>
    </row>
    <row r="1126" spans="64:64" x14ac:dyDescent="0.5">
      <c r="BL1126" s="184"/>
    </row>
    <row r="1127" spans="64:64" x14ac:dyDescent="0.5">
      <c r="BL1127" s="184"/>
    </row>
    <row r="1128" spans="64:64" x14ac:dyDescent="0.5">
      <c r="BL1128" s="184"/>
    </row>
    <row r="1129" spans="64:64" x14ac:dyDescent="0.5">
      <c r="BL1129" s="184"/>
    </row>
    <row r="1130" spans="64:64" x14ac:dyDescent="0.5">
      <c r="BL1130" s="184"/>
    </row>
    <row r="1131" spans="64:64" x14ac:dyDescent="0.5">
      <c r="BL1131" s="184"/>
    </row>
    <row r="1132" spans="64:64" x14ac:dyDescent="0.5">
      <c r="BL1132" s="184"/>
    </row>
    <row r="1133" spans="64:64" x14ac:dyDescent="0.5">
      <c r="BL1133" s="184"/>
    </row>
    <row r="1134" spans="64:64" x14ac:dyDescent="0.5">
      <c r="BL1134" s="184"/>
    </row>
    <row r="1135" spans="64:64" x14ac:dyDescent="0.5">
      <c r="BL1135" s="184"/>
    </row>
    <row r="1136" spans="64:64" x14ac:dyDescent="0.5">
      <c r="BL1136" s="184"/>
    </row>
    <row r="1137" spans="64:64" x14ac:dyDescent="0.5">
      <c r="BL1137" s="184"/>
    </row>
    <row r="1138" spans="64:64" x14ac:dyDescent="0.5">
      <c r="BL1138" s="184"/>
    </row>
    <row r="1139" spans="64:64" x14ac:dyDescent="0.5">
      <c r="BL1139" s="184"/>
    </row>
    <row r="1140" spans="64:64" x14ac:dyDescent="0.5">
      <c r="BL1140" s="184"/>
    </row>
    <row r="1141" spans="64:64" x14ac:dyDescent="0.5">
      <c r="BL1141" s="184"/>
    </row>
    <row r="1142" spans="64:64" x14ac:dyDescent="0.5">
      <c r="BL1142" s="184"/>
    </row>
    <row r="1143" spans="64:64" x14ac:dyDescent="0.5">
      <c r="BL1143" s="184"/>
    </row>
    <row r="1144" spans="64:64" x14ac:dyDescent="0.5">
      <c r="BL1144" s="184"/>
    </row>
    <row r="1145" spans="64:64" x14ac:dyDescent="0.5">
      <c r="BL1145" s="184"/>
    </row>
    <row r="1146" spans="64:64" x14ac:dyDescent="0.5">
      <c r="BL1146" s="184"/>
    </row>
    <row r="1147" spans="64:64" x14ac:dyDescent="0.5">
      <c r="BL1147" s="184"/>
    </row>
    <row r="1148" spans="64:64" x14ac:dyDescent="0.5">
      <c r="BL1148" s="184"/>
    </row>
    <row r="1149" spans="64:64" x14ac:dyDescent="0.5">
      <c r="BL1149" s="184"/>
    </row>
    <row r="1150" spans="64:64" x14ac:dyDescent="0.5">
      <c r="BL1150" s="184"/>
    </row>
    <row r="1151" spans="64:64" x14ac:dyDescent="0.5">
      <c r="BL1151" s="184"/>
    </row>
    <row r="1152" spans="64:64" x14ac:dyDescent="0.5">
      <c r="BL1152" s="184"/>
    </row>
    <row r="1153" spans="64:64" x14ac:dyDescent="0.5">
      <c r="BL1153" s="184"/>
    </row>
    <row r="1154" spans="64:64" x14ac:dyDescent="0.5">
      <c r="BL1154" s="184"/>
    </row>
    <row r="1155" spans="64:64" x14ac:dyDescent="0.5">
      <c r="BL1155" s="184"/>
    </row>
    <row r="1156" spans="64:64" x14ac:dyDescent="0.5">
      <c r="BL1156" s="184"/>
    </row>
    <row r="1157" spans="64:64" x14ac:dyDescent="0.5">
      <c r="BL1157" s="184"/>
    </row>
    <row r="1158" spans="64:64" x14ac:dyDescent="0.5">
      <c r="BL1158" s="184"/>
    </row>
    <row r="1159" spans="64:64" x14ac:dyDescent="0.5">
      <c r="BL1159" s="184"/>
    </row>
    <row r="1160" spans="64:64" x14ac:dyDescent="0.5">
      <c r="BL1160" s="184"/>
    </row>
    <row r="1161" spans="64:64" x14ac:dyDescent="0.5">
      <c r="BL1161" s="184"/>
    </row>
    <row r="1162" spans="64:64" x14ac:dyDescent="0.5">
      <c r="BL1162" s="184"/>
    </row>
    <row r="1163" spans="64:64" x14ac:dyDescent="0.5">
      <c r="BL1163" s="184"/>
    </row>
    <row r="1164" spans="64:64" x14ac:dyDescent="0.5">
      <c r="BL1164" s="184"/>
    </row>
    <row r="1165" spans="64:64" x14ac:dyDescent="0.5">
      <c r="BL1165" s="184"/>
    </row>
    <row r="1166" spans="64:64" x14ac:dyDescent="0.5">
      <c r="BL1166" s="184"/>
    </row>
    <row r="1167" spans="64:64" x14ac:dyDescent="0.5">
      <c r="BL1167" s="184"/>
    </row>
    <row r="1168" spans="64:64" x14ac:dyDescent="0.5">
      <c r="BL1168" s="184"/>
    </row>
    <row r="1169" spans="64:64" x14ac:dyDescent="0.5">
      <c r="BL1169" s="184"/>
    </row>
    <row r="1170" spans="64:64" x14ac:dyDescent="0.5">
      <c r="BL1170" s="184"/>
    </row>
    <row r="1171" spans="64:64" x14ac:dyDescent="0.5">
      <c r="BL1171" s="184"/>
    </row>
    <row r="1172" spans="64:64" x14ac:dyDescent="0.5">
      <c r="BL1172" s="184"/>
    </row>
    <row r="1173" spans="64:64" x14ac:dyDescent="0.5">
      <c r="BL1173" s="184"/>
    </row>
    <row r="1174" spans="64:64" x14ac:dyDescent="0.5">
      <c r="BL1174" s="184"/>
    </row>
    <row r="1175" spans="64:64" x14ac:dyDescent="0.5">
      <c r="BL1175" s="184"/>
    </row>
    <row r="1176" spans="64:64" x14ac:dyDescent="0.5">
      <c r="BL1176" s="184"/>
    </row>
    <row r="1177" spans="64:64" x14ac:dyDescent="0.5">
      <c r="BL1177" s="184"/>
    </row>
    <row r="1178" spans="64:64" x14ac:dyDescent="0.5">
      <c r="BL1178" s="184"/>
    </row>
    <row r="1179" spans="64:64" x14ac:dyDescent="0.5">
      <c r="BL1179" s="184"/>
    </row>
    <row r="1180" spans="64:64" x14ac:dyDescent="0.5">
      <c r="BL1180" s="184"/>
    </row>
    <row r="1181" spans="64:64" x14ac:dyDescent="0.5">
      <c r="BL1181" s="184"/>
    </row>
    <row r="1182" spans="64:64" x14ac:dyDescent="0.5">
      <c r="BL1182" s="184"/>
    </row>
    <row r="1183" spans="64:64" x14ac:dyDescent="0.5">
      <c r="BL1183" s="184"/>
    </row>
    <row r="1184" spans="64:64" x14ac:dyDescent="0.5">
      <c r="BL1184" s="184"/>
    </row>
    <row r="1185" spans="64:64" x14ac:dyDescent="0.5">
      <c r="BL1185" s="184"/>
    </row>
    <row r="1186" spans="64:64" x14ac:dyDescent="0.5">
      <c r="BL1186" s="184"/>
    </row>
    <row r="1187" spans="64:64" x14ac:dyDescent="0.5">
      <c r="BL1187" s="184"/>
    </row>
    <row r="1188" spans="64:64" x14ac:dyDescent="0.5">
      <c r="BL1188" s="184"/>
    </row>
    <row r="1189" spans="64:64" x14ac:dyDescent="0.5">
      <c r="BL1189" s="184"/>
    </row>
    <row r="1190" spans="64:64" x14ac:dyDescent="0.5">
      <c r="BL1190" s="184"/>
    </row>
    <row r="1191" spans="64:64" x14ac:dyDescent="0.5">
      <c r="BL1191" s="184"/>
    </row>
    <row r="1192" spans="64:64" x14ac:dyDescent="0.5">
      <c r="BL1192" s="184"/>
    </row>
    <row r="1193" spans="64:64" x14ac:dyDescent="0.5">
      <c r="BL1193" s="184"/>
    </row>
    <row r="1194" spans="64:64" x14ac:dyDescent="0.5">
      <c r="BL1194" s="184"/>
    </row>
    <row r="1195" spans="64:64" x14ac:dyDescent="0.5">
      <c r="BL1195" s="184"/>
    </row>
    <row r="1196" spans="64:64" x14ac:dyDescent="0.5">
      <c r="BL1196" s="184"/>
    </row>
    <row r="1197" spans="64:64" x14ac:dyDescent="0.5">
      <c r="BL1197" s="184"/>
    </row>
    <row r="1198" spans="64:64" x14ac:dyDescent="0.5">
      <c r="BL1198" s="184"/>
    </row>
    <row r="1199" spans="64:64" x14ac:dyDescent="0.5">
      <c r="BL1199" s="184"/>
    </row>
    <row r="1200" spans="64:64" x14ac:dyDescent="0.5">
      <c r="BL1200" s="184"/>
    </row>
    <row r="1201" spans="64:64" x14ac:dyDescent="0.5">
      <c r="BL1201" s="184"/>
    </row>
    <row r="1202" spans="64:64" x14ac:dyDescent="0.5">
      <c r="BL1202" s="184"/>
    </row>
    <row r="1203" spans="64:64" x14ac:dyDescent="0.5">
      <c r="BL1203" s="184"/>
    </row>
    <row r="1204" spans="64:64" x14ac:dyDescent="0.5">
      <c r="BL1204" s="184"/>
    </row>
    <row r="1205" spans="64:64" x14ac:dyDescent="0.5">
      <c r="BL1205" s="184"/>
    </row>
    <row r="1206" spans="64:64" x14ac:dyDescent="0.5">
      <c r="BL1206" s="184"/>
    </row>
    <row r="1207" spans="64:64" x14ac:dyDescent="0.5">
      <c r="BL1207" s="184"/>
    </row>
  </sheetData>
  <autoFilter ref="A63:BM392"/>
  <mergeCells count="71">
    <mergeCell ref="R7:X7"/>
    <mergeCell ref="AK61:AM61"/>
    <mergeCell ref="AX60:BD60"/>
    <mergeCell ref="AP8:AR8"/>
    <mergeCell ref="AS8:AU8"/>
    <mergeCell ref="AH8:AJ8"/>
    <mergeCell ref="AK8:AM8"/>
    <mergeCell ref="BA8:BC8"/>
    <mergeCell ref="B55:AJ55"/>
    <mergeCell ref="AK55:BK55"/>
    <mergeCell ref="AP7:AV7"/>
    <mergeCell ref="AX7:BD7"/>
    <mergeCell ref="R8:T8"/>
    <mergeCell ref="U8:W8"/>
    <mergeCell ref="Z8:AB8"/>
    <mergeCell ref="AC8:AE8"/>
    <mergeCell ref="B2:P2"/>
    <mergeCell ref="B3:P3"/>
    <mergeCell ref="B4:P4"/>
    <mergeCell ref="B5:P5"/>
    <mergeCell ref="B7:B10"/>
    <mergeCell ref="C7:C10"/>
    <mergeCell ref="D7:D10"/>
    <mergeCell ref="E7:E10"/>
    <mergeCell ref="F7:F10"/>
    <mergeCell ref="G7:G10"/>
    <mergeCell ref="H7:H10"/>
    <mergeCell ref="I7:I9"/>
    <mergeCell ref="J8:L8"/>
    <mergeCell ref="M8:O8"/>
    <mergeCell ref="J7:P7"/>
    <mergeCell ref="Z7:AF7"/>
    <mergeCell ref="AH7:AN7"/>
    <mergeCell ref="AX8:AZ8"/>
    <mergeCell ref="BJ60:BK60"/>
    <mergeCell ref="BH60:BI60"/>
    <mergeCell ref="BJ61:BJ62"/>
    <mergeCell ref="BK61:BK62"/>
    <mergeCell ref="B56:AJ56"/>
    <mergeCell ref="AK56:BK56"/>
    <mergeCell ref="B57:AJ57"/>
    <mergeCell ref="B60:B62"/>
    <mergeCell ref="C60:C62"/>
    <mergeCell ref="D60:D62"/>
    <mergeCell ref="E60:E62"/>
    <mergeCell ref="F60:F62"/>
    <mergeCell ref="G60:G62"/>
    <mergeCell ref="H60:H62"/>
    <mergeCell ref="I60:I62"/>
    <mergeCell ref="J60:P60"/>
    <mergeCell ref="R60:X60"/>
    <mergeCell ref="J61:L61"/>
    <mergeCell ref="M61:O61"/>
    <mergeCell ref="R61:T61"/>
    <mergeCell ref="U61:W61"/>
    <mergeCell ref="Z61:AB61"/>
    <mergeCell ref="BE60:BG60"/>
    <mergeCell ref="Z60:AF60"/>
    <mergeCell ref="AH60:AN60"/>
    <mergeCell ref="AH61:AJ61"/>
    <mergeCell ref="AC61:AE61"/>
    <mergeCell ref="AP60:AV60"/>
    <mergeCell ref="AP61:AR61"/>
    <mergeCell ref="AS61:AU61"/>
    <mergeCell ref="BI61:BI62"/>
    <mergeCell ref="AX61:AZ61"/>
    <mergeCell ref="BA61:BC61"/>
    <mergeCell ref="BE61:BE62"/>
    <mergeCell ref="BF61:BF62"/>
    <mergeCell ref="BG61:BG62"/>
    <mergeCell ref="BH61:BH62"/>
  </mergeCells>
  <conditionalFormatting sqref="R63:X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{B94789A7-A7EC-4ACA-8537-C12E4F994F03}</x14:id>
        </ext>
      </extLst>
    </cfRule>
  </conditionalFormatting>
  <printOptions horizontalCentered="1"/>
  <pageMargins left="0.15748031496062992" right="0.15748031496062992" top="0.31496062992125984" bottom="0.31496062992125984" header="0.15748031496062992" footer="0.15748031496062992"/>
  <pageSetup scale="12" fitToHeight="11" orientation="landscape" r:id="rId1"/>
  <headerFooter>
    <oddFooter>&amp;C&amp;"-,Negrita"&amp;14ESTRUCTURA PROGRAMÁTICA/PRESUPUESTAL FASP 2013&amp;R&amp;"Calibri,Negrita"&amp;14PAGINA &amp;P</oddFooter>
  </headerFooter>
  <rowBreaks count="1" manualBreakCount="1">
    <brk id="1" min="8" max="6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4789A7-A7EC-4ACA-8537-C12E4F994F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R63:X63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CHIH SSyE FASP 2013 Agosto 2017</vt:lpstr>
      <vt:lpstr>'CHIH SSyE FASP 2013 Agosto 2017'!Área_de_impresión</vt:lpstr>
      <vt:lpstr>'CHIH SSyE FASP 2013 Agosto 2017'!Títulos_a_imprimir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Rodriguez</dc:creator>
  <cp:lastModifiedBy>LAURA</cp:lastModifiedBy>
  <dcterms:created xsi:type="dcterms:W3CDTF">2017-05-11T00:34:03Z</dcterms:created>
  <dcterms:modified xsi:type="dcterms:W3CDTF">2017-10-06T15:29:17Z</dcterms:modified>
</cp:coreProperties>
</file>