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\Desktop\AGUS\SALDO CERO Y SEGUIMIENTO DE RECURSOS CONAC\2021\SEPTIEMBRE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G45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G40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G38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G32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G27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G23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G18" i="1"/>
  <c r="X16" i="1" l="1"/>
  <c r="I16" i="1"/>
  <c r="R16" i="1"/>
  <c r="U16" i="1"/>
  <c r="P16" i="1"/>
  <c r="G16" i="1"/>
  <c r="H16" i="1"/>
  <c r="W16" i="1"/>
  <c r="S16" i="1"/>
  <c r="O16" i="1"/>
  <c r="K16" i="1"/>
  <c r="V16" i="1"/>
  <c r="N16" i="1"/>
  <c r="J16" i="1"/>
  <c r="Q16" i="1"/>
  <c r="M16" i="1"/>
  <c r="T16" i="1"/>
  <c r="L16" i="1" l="1"/>
</calcChain>
</file>

<file path=xl/sharedStrings.xml><?xml version="1.0" encoding="utf-8"?>
<sst xmlns="http://schemas.openxmlformats.org/spreadsheetml/2006/main" count="64" uniqueCount="31">
  <si>
    <t>Profesionalización, Certificación y Capacitación de los Elementos Policiales y las Instituciones de Seguridad Pública</t>
  </si>
  <si>
    <t>Equipamiento e Infraestructura de las Instituciones de Seguridad Pública</t>
  </si>
  <si>
    <t>Prevención Social de la Violencia y la Delincuencia con Participación Ciudadana</t>
  </si>
  <si>
    <t>Fortalecimiento al Sistema Penitenciario Nacional y de Ejecución de Medidas para Adolescentes</t>
  </si>
  <si>
    <t>Sistema Nacional de Información</t>
  </si>
  <si>
    <t>Fortalecimiento Tecnológico del Registro Vehicular (REPUVE)</t>
  </si>
  <si>
    <t>PROGRAMA</t>
  </si>
  <si>
    <t>CAPITULO</t>
  </si>
  <si>
    <t>ANEXO TECNICO/ PROGRAMA CON PRIORIDAD NACIONAL</t>
  </si>
  <si>
    <t>FINANCIAMIENTO CONJUNTO</t>
  </si>
  <si>
    <t>CONVENIDO</t>
  </si>
  <si>
    <t>COMPROMETIDO</t>
  </si>
  <si>
    <t>DEVENGADO</t>
  </si>
  <si>
    <t>EJERCIDO</t>
  </si>
  <si>
    <t>PAGADO</t>
  </si>
  <si>
    <t>SALDO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</si>
  <si>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</si>
  <si>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</si>
  <si>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</si>
  <si>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</si>
  <si>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</si>
  <si>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</si>
  <si>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Materiales y Suministros</t>
  </si>
  <si>
    <t>Inversión Pública</t>
  </si>
  <si>
    <t>SISTEMA NACIONAL DE SEGURIDAD PÚBLICA</t>
  </si>
  <si>
    <t>(PESOS)</t>
  </si>
  <si>
    <t xml:space="preserve">ENTIDAD FEDERATIVA:CHIHUAHUA </t>
  </si>
  <si>
    <t>Seguimiento y Evaluacion de los Programas</t>
  </si>
  <si>
    <t>AVANCE EN LA APLICACION DE LOS RECURSOS ASIGNADOS A LOS PROGRAMAS DE SEGURIDAD PUBLICA 2021</t>
  </si>
  <si>
    <t>(CIFRAS AL 30/09/2021)</t>
  </si>
  <si>
    <t>TOTALES AL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</si>
</sst>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8" fontId="1" fillId="3" borderId="2" xfId="0" applyNumberFormat="1" applyFont="1" applyFill="1" applyBorder="1"/>
    <xf numFmtId="0" fontId="0" fillId="0" borderId="6" xfId="0" applyFill="1" applyBorder="1"/>
    <xf numFmtId="0" fontId="2" fillId="0" borderId="3" xfId="0" applyFont="1" applyFill="1" applyBorder="1" applyAlignment="1">
      <alignment vertical="top" wrapText="1"/>
    </xf>
    <xf numFmtId="8" fontId="2" fillId="0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8" fontId="4" fillId="4" borderId="5" xfId="0" applyNumberFormat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1" fillId="0" borderId="0" xfId="0" applyFont="1" applyFill="1"/>
    <xf numFmtId="0" fontId="0" fillId="5" borderId="6" xfId="0" applyFill="1" applyBorder="1"/>
    <xf numFmtId="0" fontId="0" fillId="6" borderId="7" xfId="0" applyFill="1" applyBorder="1"/>
    <xf numFmtId="0" fontId="2" fillId="6" borderId="8" xfId="0" applyFont="1" applyFill="1" applyBorder="1" applyAlignment="1">
      <alignment vertical="top" wrapText="1"/>
    </xf>
    <xf numFmtId="8" fontId="2" fillId="6" borderId="1" xfId="0" applyNumberFormat="1" applyFont="1" applyFill="1" applyBorder="1" applyAlignment="1">
      <alignment vertical="top" wrapText="1"/>
    </xf>
    <xf numFmtId="0" fontId="0" fillId="6" borderId="6" xfId="0" applyFill="1" applyBorder="1"/>
    <xf numFmtId="0" fontId="2" fillId="6" borderId="5" xfId="0" applyFont="1" applyFill="1" applyBorder="1" applyAlignment="1">
      <alignment vertical="top" wrapText="1"/>
    </xf>
    <xf numFmtId="44" fontId="2" fillId="0" borderId="1" xfId="1" applyFont="1" applyFill="1" applyBorder="1" applyAlignment="1">
      <alignment wrapText="1"/>
    </xf>
    <xf numFmtId="44" fontId="2" fillId="6" borderId="1" xfId="1" applyFont="1" applyFill="1" applyBorder="1" applyAlignment="1">
      <alignment wrapText="1"/>
    </xf>
    <xf numFmtId="44" fontId="2" fillId="6" borderId="1" xfId="0" applyNumberFormat="1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44" fontId="1" fillId="3" borderId="2" xfId="0" applyNumberFormat="1" applyFont="1" applyFill="1" applyBorder="1"/>
    <xf numFmtId="8" fontId="2" fillId="0" borderId="1" xfId="0" applyNumberFormat="1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vertical="top" wrapText="1"/>
    </xf>
    <xf numFmtId="44" fontId="2" fillId="0" borderId="1" xfId="0" applyNumberFormat="1" applyFont="1" applyFill="1" applyBorder="1" applyAlignment="1">
      <alignment vertical="top" wrapText="1"/>
    </xf>
    <xf numFmtId="0" fontId="2" fillId="6" borderId="16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44" fontId="2" fillId="7" borderId="1" xfId="1" applyFont="1" applyFill="1" applyBorder="1" applyAlignment="1">
      <alignment wrapText="1"/>
    </xf>
    <xf numFmtId="0" fontId="2" fillId="6" borderId="13" xfId="0" applyFont="1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tabSelected="1" topLeftCell="G11" zoomScale="90" zoomScaleNormal="90" workbookViewId="0">
      <selection activeCell="U51" sqref="U51"/>
    </sheetView>
  </sheetViews>
  <sheetFormatPr baseColWidth="10" defaultRowHeight="15" x14ac:dyDescent="0.25"/>
  <cols>
    <col min="6" max="6" width="51.5703125" customWidth="1"/>
    <col min="7" max="7" width="17.140625" bestFit="1" customWidth="1"/>
    <col min="8" max="8" width="16" bestFit="1" customWidth="1"/>
    <col min="9" max="9" width="17.140625" bestFit="1" customWidth="1"/>
    <col min="10" max="10" width="16" customWidth="1"/>
    <col min="11" max="11" width="17.42578125" customWidth="1"/>
    <col min="12" max="12" width="17.5703125" customWidth="1"/>
    <col min="13" max="13" width="14.42578125" customWidth="1"/>
    <col min="14" max="14" width="12" bestFit="1" customWidth="1"/>
    <col min="15" max="15" width="18.85546875" customWidth="1"/>
    <col min="16" max="16" width="15.7109375" bestFit="1" customWidth="1"/>
    <col min="17" max="17" width="14.5703125" bestFit="1" customWidth="1"/>
    <col min="18" max="18" width="15.7109375" bestFit="1" customWidth="1"/>
    <col min="19" max="19" width="17.140625" bestFit="1" customWidth="1"/>
    <col min="20" max="20" width="15.7109375" bestFit="1" customWidth="1"/>
    <col min="21" max="22" width="17.140625" bestFit="1" customWidth="1"/>
    <col min="23" max="23" width="16.85546875" customWidth="1"/>
    <col min="24" max="24" width="17.140625" bestFit="1" customWidth="1"/>
  </cols>
  <sheetData>
    <row r="1" spans="2:24" x14ac:dyDescent="0.25">
      <c r="B1" s="18"/>
      <c r="C1" s="18"/>
      <c r="D1" s="18"/>
      <c r="E1" s="18"/>
      <c r="F1" s="18"/>
      <c r="G1" s="18"/>
      <c r="H1" s="18"/>
    </row>
    <row r="2" spans="2:24" s="2" customFormat="1" x14ac:dyDescent="0.25">
      <c r="B2" s="19"/>
      <c r="C2" s="20"/>
      <c r="D2" s="20"/>
      <c r="E2" s="20"/>
      <c r="F2" s="20"/>
      <c r="G2" s="20"/>
      <c r="H2" s="19"/>
    </row>
    <row r="3" spans="2:24" s="17" customFormat="1" x14ac:dyDescent="0.25">
      <c r="B3" s="21"/>
      <c r="C3" s="22"/>
      <c r="D3" s="22"/>
      <c r="E3" s="22"/>
      <c r="F3" s="22"/>
      <c r="G3" s="22"/>
      <c r="H3" s="21"/>
      <c r="L3" s="23" t="s">
        <v>24</v>
      </c>
      <c r="M3" s="23"/>
      <c r="N3" s="23"/>
      <c r="O3" s="23"/>
      <c r="P3" s="23"/>
      <c r="Q3" s="23"/>
      <c r="R3" s="23"/>
      <c r="S3" s="23"/>
      <c r="T3" s="23"/>
      <c r="U3" s="23"/>
    </row>
    <row r="4" spans="2:24" s="2" customFormat="1" x14ac:dyDescent="0.25">
      <c r="B4" s="19"/>
      <c r="C4" s="20"/>
      <c r="D4" s="20"/>
      <c r="E4" s="20"/>
      <c r="F4" s="20"/>
      <c r="G4" s="20"/>
      <c r="H4" s="19"/>
      <c r="L4" s="24" t="s">
        <v>28</v>
      </c>
      <c r="M4" s="24"/>
      <c r="N4" s="24"/>
      <c r="O4" s="24"/>
      <c r="P4" s="24"/>
      <c r="Q4" s="24"/>
      <c r="R4" s="24"/>
      <c r="S4" s="24"/>
      <c r="T4" s="24"/>
      <c r="U4" s="24"/>
    </row>
    <row r="5" spans="2:24" s="2" customFormat="1" x14ac:dyDescent="0.25">
      <c r="B5" s="19"/>
      <c r="C5" s="20"/>
      <c r="D5" s="20"/>
      <c r="E5" s="20"/>
      <c r="F5" s="20"/>
      <c r="G5" s="20"/>
      <c r="H5" s="19"/>
      <c r="L5" s="24" t="s">
        <v>29</v>
      </c>
      <c r="M5" s="24"/>
      <c r="N5" s="24"/>
      <c r="O5" s="24"/>
      <c r="P5" s="24"/>
      <c r="Q5" s="24"/>
      <c r="R5" s="24"/>
      <c r="S5" s="24"/>
      <c r="T5" s="24"/>
      <c r="U5" s="24"/>
    </row>
    <row r="6" spans="2:24" s="2" customFormat="1" x14ac:dyDescent="0.25">
      <c r="B6" s="19"/>
      <c r="C6" s="20"/>
      <c r="D6" s="20"/>
      <c r="E6" s="20"/>
      <c r="F6" s="20"/>
      <c r="G6" s="20"/>
      <c r="H6" s="19"/>
      <c r="L6" s="24" t="s">
        <v>25</v>
      </c>
      <c r="M6" s="24"/>
      <c r="N6" s="24"/>
      <c r="O6" s="24"/>
      <c r="P6" s="24"/>
      <c r="Q6" s="24"/>
      <c r="R6" s="24"/>
      <c r="S6" s="24"/>
      <c r="T6" s="24"/>
      <c r="U6" s="24"/>
    </row>
    <row r="7" spans="2:24" s="2" customFormat="1" x14ac:dyDescent="0.25">
      <c r="B7" s="19"/>
      <c r="C7" s="20"/>
      <c r="D7" s="20"/>
      <c r="E7" s="20"/>
      <c r="F7" s="20"/>
      <c r="G7" s="20"/>
      <c r="H7" s="19"/>
      <c r="L7" s="24" t="s">
        <v>26</v>
      </c>
      <c r="M7" s="24"/>
      <c r="N7" s="24"/>
      <c r="O7" s="24"/>
      <c r="P7" s="24"/>
      <c r="Q7" s="24"/>
      <c r="R7" s="24"/>
      <c r="S7" s="24"/>
      <c r="T7" s="24"/>
      <c r="U7" s="24"/>
    </row>
    <row r="8" spans="2:24" s="2" customFormat="1" x14ac:dyDescent="0.25">
      <c r="B8" s="19"/>
      <c r="C8" s="20"/>
      <c r="D8" s="20"/>
      <c r="E8" s="20"/>
      <c r="F8" s="20"/>
      <c r="G8" s="20"/>
      <c r="H8" s="19"/>
    </row>
    <row r="9" spans="2:24" x14ac:dyDescent="0.25">
      <c r="B9" s="18"/>
      <c r="C9" s="18"/>
      <c r="D9" s="18"/>
      <c r="E9" s="18"/>
      <c r="F9" s="18"/>
      <c r="G9" s="18"/>
      <c r="H9" s="18"/>
    </row>
    <row r="13" spans="2:24" x14ac:dyDescent="0.25">
      <c r="G13" s="40"/>
      <c r="H13" s="41"/>
      <c r="I13" s="42"/>
      <c r="J13" s="40" t="s">
        <v>9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</row>
    <row r="14" spans="2:24" x14ac:dyDescent="0.25">
      <c r="G14" s="40" t="s">
        <v>10</v>
      </c>
      <c r="H14" s="41"/>
      <c r="I14" s="42"/>
      <c r="J14" s="40" t="s">
        <v>11</v>
      </c>
      <c r="K14" s="41"/>
      <c r="L14" s="42"/>
      <c r="M14" s="40" t="s">
        <v>12</v>
      </c>
      <c r="N14" s="41"/>
      <c r="O14" s="42"/>
      <c r="P14" s="40" t="s">
        <v>13</v>
      </c>
      <c r="Q14" s="41"/>
      <c r="R14" s="42"/>
      <c r="S14" s="40" t="s">
        <v>14</v>
      </c>
      <c r="T14" s="41"/>
      <c r="U14" s="42"/>
      <c r="V14" s="40" t="s">
        <v>15</v>
      </c>
      <c r="W14" s="41"/>
      <c r="X14" s="42"/>
    </row>
    <row r="15" spans="2:24" x14ac:dyDescent="0.25">
      <c r="G15" s="8" t="s">
        <v>16</v>
      </c>
      <c r="H15" s="8" t="s">
        <v>17</v>
      </c>
      <c r="I15" s="8" t="s">
        <v>18</v>
      </c>
      <c r="J15" s="8" t="s">
        <v>16</v>
      </c>
      <c r="K15" s="8" t="s">
        <v>17</v>
      </c>
      <c r="L15" s="8" t="s">
        <v>18</v>
      </c>
      <c r="M15" s="8" t="s">
        <v>16</v>
      </c>
      <c r="N15" s="8" t="s">
        <v>17</v>
      </c>
      <c r="O15" s="8" t="s">
        <v>18</v>
      </c>
      <c r="P15" s="8" t="s">
        <v>16</v>
      </c>
      <c r="Q15" s="8" t="s">
        <v>17</v>
      </c>
      <c r="R15" s="8" t="s">
        <v>18</v>
      </c>
      <c r="S15" s="8" t="s">
        <v>16</v>
      </c>
      <c r="T15" s="8" t="s">
        <v>17</v>
      </c>
      <c r="U15" s="8" t="s">
        <v>18</v>
      </c>
      <c r="V15" s="8" t="s">
        <v>16</v>
      </c>
      <c r="W15" s="8" t="s">
        <v>17</v>
      </c>
      <c r="X15" s="8" t="s">
        <v>18</v>
      </c>
    </row>
    <row r="16" spans="2:24" x14ac:dyDescent="0.25">
      <c r="F16" s="12" t="s">
        <v>30</v>
      </c>
      <c r="G16" s="11">
        <f>G18+G23+G27+G32+G38+G40+G45</f>
        <v>286625148.01999998</v>
      </c>
      <c r="H16" s="11">
        <f>H18+H23+H27+H32+H38+H40+H45</f>
        <v>94586298.840000004</v>
      </c>
      <c r="I16" s="11">
        <f>I18+I23+I27+I32+I38+I40+I45</f>
        <v>381211446.86000001</v>
      </c>
      <c r="J16" s="11">
        <f>J18+J23+J27+J32+J38+J40+J45</f>
        <v>62996260.329999998</v>
      </c>
      <c r="K16" s="11">
        <f>K18+K23+K27+K32+K38+K40+K45</f>
        <v>945657</v>
      </c>
      <c r="L16" s="11">
        <f>J16+K16</f>
        <v>63941917.329999998</v>
      </c>
      <c r="M16" s="11">
        <f t="shared" ref="M16:X16" si="0">M18+M23+M27+M32+M38+M40+M45</f>
        <v>0</v>
      </c>
      <c r="N16" s="11">
        <f t="shared" si="0"/>
        <v>107694.39999999999</v>
      </c>
      <c r="O16" s="11">
        <f t="shared" si="0"/>
        <v>107694.39999999999</v>
      </c>
      <c r="P16" s="11">
        <f t="shared" si="0"/>
        <v>37128672.380000003</v>
      </c>
      <c r="Q16" s="11">
        <f t="shared" si="0"/>
        <v>26800638.879999999</v>
      </c>
      <c r="R16" s="11">
        <f t="shared" si="0"/>
        <v>63929311.259999998</v>
      </c>
      <c r="S16" s="11">
        <f t="shared" si="0"/>
        <v>7850352.7699999996</v>
      </c>
      <c r="T16" s="11">
        <f t="shared" si="0"/>
        <v>32259679.620000001</v>
      </c>
      <c r="U16" s="11">
        <f t="shared" si="0"/>
        <v>40110032.390000001</v>
      </c>
      <c r="V16" s="11">
        <f t="shared" si="0"/>
        <v>178649862.53999999</v>
      </c>
      <c r="W16" s="11">
        <f t="shared" si="0"/>
        <v>34472628.869999997</v>
      </c>
      <c r="X16" s="11">
        <f t="shared" si="0"/>
        <v>213122491.40999997</v>
      </c>
    </row>
    <row r="17" spans="4:24" x14ac:dyDescent="0.25">
      <c r="D17" s="1" t="s">
        <v>6</v>
      </c>
      <c r="E17" s="1" t="s">
        <v>7</v>
      </c>
      <c r="F17" s="1" t="s">
        <v>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x14ac:dyDescent="0.25">
      <c r="D18" s="43">
        <v>0</v>
      </c>
      <c r="E18" s="45" t="s">
        <v>27</v>
      </c>
      <c r="F18" s="46"/>
      <c r="G18" s="4">
        <f>G19+G20+G21+G22</f>
        <v>1250000</v>
      </c>
      <c r="H18" s="4">
        <f t="shared" ref="H18:X18" si="1">H19+H20+H21+H22</f>
        <v>4755501.68</v>
      </c>
      <c r="I18" s="4">
        <f t="shared" si="1"/>
        <v>6005501.6799999997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 t="shared" si="1"/>
        <v>0</v>
      </c>
      <c r="P18" s="4">
        <f t="shared" si="1"/>
        <v>0</v>
      </c>
      <c r="Q18" s="4">
        <f t="shared" si="1"/>
        <v>434232.93</v>
      </c>
      <c r="R18" s="4">
        <f t="shared" si="1"/>
        <v>434232.93</v>
      </c>
      <c r="S18" s="4">
        <f t="shared" si="1"/>
        <v>0</v>
      </c>
      <c r="T18" s="4">
        <f t="shared" si="1"/>
        <v>2703154.91</v>
      </c>
      <c r="U18" s="4">
        <f t="shared" si="1"/>
        <v>2703154.91</v>
      </c>
      <c r="V18" s="4">
        <f t="shared" si="1"/>
        <v>1250000</v>
      </c>
      <c r="W18" s="4">
        <f t="shared" si="1"/>
        <v>1618113.84</v>
      </c>
      <c r="X18" s="4">
        <f t="shared" si="1"/>
        <v>2868113.8400000003</v>
      </c>
    </row>
    <row r="19" spans="4:24" x14ac:dyDescent="0.25">
      <c r="D19" s="44"/>
      <c r="E19" s="26">
        <v>1000</v>
      </c>
      <c r="F19" s="27" t="s">
        <v>19</v>
      </c>
      <c r="G19" s="28">
        <v>0</v>
      </c>
      <c r="H19" s="28">
        <v>4265501.68</v>
      </c>
      <c r="I19" s="28">
        <v>4265501.68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434232.93</v>
      </c>
      <c r="R19" s="28">
        <v>434232.93</v>
      </c>
      <c r="S19" s="28">
        <v>0</v>
      </c>
      <c r="T19" s="28">
        <v>2355154.91</v>
      </c>
      <c r="U19" s="28">
        <v>2355154.91</v>
      </c>
      <c r="V19" s="28">
        <v>0</v>
      </c>
      <c r="W19" s="28">
        <v>1476113.84</v>
      </c>
      <c r="X19" s="28">
        <v>1476113.84</v>
      </c>
    </row>
    <row r="20" spans="4:24" x14ac:dyDescent="0.25">
      <c r="D20" s="44"/>
      <c r="E20" s="29">
        <v>2000</v>
      </c>
      <c r="F20" s="30" t="s">
        <v>22</v>
      </c>
      <c r="G20" s="28">
        <v>0</v>
      </c>
      <c r="H20" s="28">
        <v>9465.6</v>
      </c>
      <c r="I20" s="28">
        <v>9465.6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9465.6</v>
      </c>
      <c r="X20" s="28">
        <v>9465.6</v>
      </c>
    </row>
    <row r="21" spans="4:24" x14ac:dyDescent="0.25">
      <c r="D21" s="44"/>
      <c r="E21" s="29">
        <v>3000</v>
      </c>
      <c r="F21" s="30" t="s">
        <v>20</v>
      </c>
      <c r="G21" s="28">
        <v>1250000</v>
      </c>
      <c r="H21" s="28">
        <v>0</v>
      </c>
      <c r="I21" s="28">
        <v>1250000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1250000</v>
      </c>
      <c r="W21" s="28">
        <v>0</v>
      </c>
      <c r="X21" s="28">
        <v>1250000</v>
      </c>
    </row>
    <row r="22" spans="4:24" x14ac:dyDescent="0.25">
      <c r="D22" s="44"/>
      <c r="E22" s="29">
        <v>5000</v>
      </c>
      <c r="F22" s="30" t="s">
        <v>21</v>
      </c>
      <c r="G22" s="28">
        <v>0</v>
      </c>
      <c r="H22" s="28">
        <v>480534.4</v>
      </c>
      <c r="I22" s="28">
        <v>480534.4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348000</v>
      </c>
      <c r="U22" s="28">
        <v>348000</v>
      </c>
      <c r="V22" s="28">
        <v>0</v>
      </c>
      <c r="W22" s="28">
        <v>132534.39999999999</v>
      </c>
      <c r="X22" s="28">
        <v>132534.39999999999</v>
      </c>
    </row>
    <row r="23" spans="4:24" x14ac:dyDescent="0.25">
      <c r="D23" s="43">
        <v>2</v>
      </c>
      <c r="E23" s="47" t="s">
        <v>0</v>
      </c>
      <c r="F23" s="48"/>
      <c r="G23" s="4">
        <f>G24+G25+G26</f>
        <v>16974225.800000001</v>
      </c>
      <c r="H23" s="4">
        <f t="shared" ref="H23:X23" si="2">H24+H25+H26</f>
        <v>12815467.82</v>
      </c>
      <c r="I23" s="4">
        <f t="shared" si="2"/>
        <v>29789693.620000001</v>
      </c>
      <c r="J23" s="4">
        <f t="shared" si="2"/>
        <v>9369056.4900000002</v>
      </c>
      <c r="K23" s="4">
        <f t="shared" si="2"/>
        <v>194000</v>
      </c>
      <c r="L23" s="4">
        <f t="shared" si="2"/>
        <v>9563056.4900000002</v>
      </c>
      <c r="M23" s="4">
        <f t="shared" si="2"/>
        <v>0</v>
      </c>
      <c r="N23" s="4">
        <f t="shared" si="2"/>
        <v>0</v>
      </c>
      <c r="O23" s="4">
        <f t="shared" si="2"/>
        <v>0</v>
      </c>
      <c r="P23" s="4">
        <f t="shared" si="2"/>
        <v>0</v>
      </c>
      <c r="Q23" s="4">
        <f t="shared" si="2"/>
        <v>1473013.98</v>
      </c>
      <c r="R23" s="4">
        <f t="shared" si="2"/>
        <v>1473013.98</v>
      </c>
      <c r="S23" s="4">
        <f t="shared" si="2"/>
        <v>7588550</v>
      </c>
      <c r="T23" s="4">
        <f t="shared" si="2"/>
        <v>6620224.79</v>
      </c>
      <c r="U23" s="4">
        <f t="shared" si="2"/>
        <v>14208774.789999999</v>
      </c>
      <c r="V23" s="4">
        <f t="shared" si="2"/>
        <v>16619.309999999998</v>
      </c>
      <c r="W23" s="4">
        <f t="shared" si="2"/>
        <v>4528229.05</v>
      </c>
      <c r="X23" s="4">
        <f t="shared" si="2"/>
        <v>4544848.3600000003</v>
      </c>
    </row>
    <row r="24" spans="4:24" x14ac:dyDescent="0.25">
      <c r="D24" s="44"/>
      <c r="E24" s="5">
        <v>1000</v>
      </c>
      <c r="F24" s="6" t="s">
        <v>19</v>
      </c>
      <c r="G24" s="7">
        <v>0</v>
      </c>
      <c r="H24" s="7">
        <v>12427467.82</v>
      </c>
      <c r="I24" s="7">
        <v>12427467.82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1473013.98</v>
      </c>
      <c r="R24" s="7">
        <v>1473013.98</v>
      </c>
      <c r="S24" s="7">
        <v>0</v>
      </c>
      <c r="T24" s="7">
        <v>6426224.79</v>
      </c>
      <c r="U24" s="7">
        <v>6426224.79</v>
      </c>
      <c r="V24" s="7">
        <v>0</v>
      </c>
      <c r="W24" s="7">
        <v>4528229.05</v>
      </c>
      <c r="X24" s="7">
        <v>4528229.05</v>
      </c>
    </row>
    <row r="25" spans="4:24" x14ac:dyDescent="0.25">
      <c r="D25" s="44"/>
      <c r="E25" s="5">
        <v>2000</v>
      </c>
      <c r="F25" s="6" t="s">
        <v>22</v>
      </c>
      <c r="G25" s="7">
        <v>907125.8</v>
      </c>
      <c r="H25" s="7">
        <v>0</v>
      </c>
      <c r="I25" s="7">
        <v>907125.8</v>
      </c>
      <c r="J25" s="7">
        <v>893174.48</v>
      </c>
      <c r="K25" s="7">
        <v>0</v>
      </c>
      <c r="L25" s="7">
        <v>893174.48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13951.32</v>
      </c>
      <c r="W25" s="7">
        <v>0</v>
      </c>
      <c r="X25" s="7">
        <v>13951.32</v>
      </c>
    </row>
    <row r="26" spans="4:24" x14ac:dyDescent="0.25">
      <c r="D26" s="44"/>
      <c r="E26" s="5">
        <v>3000</v>
      </c>
      <c r="F26" s="6" t="s">
        <v>20</v>
      </c>
      <c r="G26" s="56">
        <v>16067100</v>
      </c>
      <c r="H26" s="7">
        <v>388000</v>
      </c>
      <c r="I26" s="31">
        <v>16455100</v>
      </c>
      <c r="J26" s="31">
        <v>8475882.0099999998</v>
      </c>
      <c r="K26" s="7">
        <v>194000</v>
      </c>
      <c r="L26" s="31">
        <v>8669882.0099999998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31">
        <v>7588550</v>
      </c>
      <c r="T26" s="7">
        <v>194000</v>
      </c>
      <c r="U26" s="56">
        <v>7782550</v>
      </c>
      <c r="V26" s="31">
        <v>2667.99</v>
      </c>
      <c r="W26" s="7">
        <v>0</v>
      </c>
      <c r="X26" s="31">
        <v>2667.99</v>
      </c>
    </row>
    <row r="27" spans="4:24" x14ac:dyDescent="0.25">
      <c r="D27" s="43">
        <v>3</v>
      </c>
      <c r="E27" s="49" t="s">
        <v>1</v>
      </c>
      <c r="F27" s="50"/>
      <c r="G27" s="35">
        <f>G28+G29+G30+G31</f>
        <v>206485519.03999999</v>
      </c>
      <c r="H27" s="35">
        <f t="shared" ref="H27:X27" si="3">H28+H29+H30+H31</f>
        <v>6495077</v>
      </c>
      <c r="I27" s="35">
        <f t="shared" si="3"/>
        <v>212980596.03999999</v>
      </c>
      <c r="J27" s="35">
        <f t="shared" si="3"/>
        <v>46031448.439999998</v>
      </c>
      <c r="K27" s="4">
        <f t="shared" si="3"/>
        <v>0</v>
      </c>
      <c r="L27" s="35">
        <f t="shared" si="3"/>
        <v>46031448.439999998</v>
      </c>
      <c r="M27" s="4">
        <f t="shared" si="3"/>
        <v>0</v>
      </c>
      <c r="N27" s="4">
        <f t="shared" si="3"/>
        <v>0</v>
      </c>
      <c r="O27" s="4">
        <f t="shared" si="3"/>
        <v>0</v>
      </c>
      <c r="P27" s="35">
        <f t="shared" si="3"/>
        <v>37128672.380000003</v>
      </c>
      <c r="Q27" s="35">
        <f t="shared" si="3"/>
        <v>5939577</v>
      </c>
      <c r="R27" s="35">
        <f t="shared" si="3"/>
        <v>43068249.380000003</v>
      </c>
      <c r="S27" s="4">
        <f t="shared" si="3"/>
        <v>0</v>
      </c>
      <c r="T27" s="4">
        <f t="shared" si="3"/>
        <v>0</v>
      </c>
      <c r="U27" s="4">
        <f t="shared" si="3"/>
        <v>0</v>
      </c>
      <c r="V27" s="35">
        <f t="shared" si="3"/>
        <v>123325398.22</v>
      </c>
      <c r="W27" s="35">
        <f t="shared" si="3"/>
        <v>555500</v>
      </c>
      <c r="X27" s="35">
        <f t="shared" si="3"/>
        <v>123880898.22</v>
      </c>
    </row>
    <row r="28" spans="4:24" x14ac:dyDescent="0.25">
      <c r="D28" s="44"/>
      <c r="E28" s="25">
        <v>2000</v>
      </c>
      <c r="F28" s="34" t="s">
        <v>22</v>
      </c>
      <c r="G28" s="32">
        <v>56584677.939999998</v>
      </c>
      <c r="H28" s="28">
        <v>0</v>
      </c>
      <c r="I28" s="32">
        <v>56584677.939999998</v>
      </c>
      <c r="J28" s="32">
        <v>5862686.4000000004</v>
      </c>
      <c r="K28" s="28">
        <v>0</v>
      </c>
      <c r="L28" s="32">
        <v>5862686.4000000004</v>
      </c>
      <c r="M28" s="28">
        <v>0</v>
      </c>
      <c r="N28" s="28">
        <v>0</v>
      </c>
      <c r="O28" s="28">
        <v>0</v>
      </c>
      <c r="P28" s="32">
        <v>28693528</v>
      </c>
      <c r="Q28" s="28">
        <v>0</v>
      </c>
      <c r="R28" s="32">
        <v>28693528</v>
      </c>
      <c r="S28" s="28">
        <v>0</v>
      </c>
      <c r="T28" s="28">
        <v>0</v>
      </c>
      <c r="U28" s="28">
        <v>0</v>
      </c>
      <c r="V28" s="32">
        <v>22028463.539999999</v>
      </c>
      <c r="W28" s="28">
        <v>0</v>
      </c>
      <c r="X28" s="32">
        <v>22028463.539999999</v>
      </c>
    </row>
    <row r="29" spans="4:24" x14ac:dyDescent="0.25">
      <c r="D29" s="44"/>
      <c r="E29" s="25">
        <v>3000</v>
      </c>
      <c r="F29" s="34" t="s">
        <v>20</v>
      </c>
      <c r="G29" s="32">
        <v>55405899.480000004</v>
      </c>
      <c r="H29" s="32">
        <v>555500</v>
      </c>
      <c r="I29" s="33">
        <v>55961399.480000004</v>
      </c>
      <c r="J29" s="28">
        <v>3186671.61</v>
      </c>
      <c r="K29" s="28">
        <v>0</v>
      </c>
      <c r="L29" s="28">
        <v>3186671.61</v>
      </c>
      <c r="M29" s="28">
        <v>0</v>
      </c>
      <c r="N29" s="28">
        <v>0</v>
      </c>
      <c r="O29" s="28">
        <v>0</v>
      </c>
      <c r="P29" s="28">
        <v>44372.32</v>
      </c>
      <c r="Q29" s="28">
        <v>0</v>
      </c>
      <c r="R29" s="28">
        <v>44372.32</v>
      </c>
      <c r="S29" s="28">
        <v>0</v>
      </c>
      <c r="T29" s="28">
        <v>0</v>
      </c>
      <c r="U29" s="28">
        <v>0</v>
      </c>
      <c r="V29" s="32">
        <v>52174855.549999997</v>
      </c>
      <c r="W29" s="32">
        <v>555500</v>
      </c>
      <c r="X29" s="33">
        <v>52730355.549999997</v>
      </c>
    </row>
    <row r="30" spans="4:24" x14ac:dyDescent="0.25">
      <c r="D30" s="44"/>
      <c r="E30" s="25">
        <v>5000</v>
      </c>
      <c r="F30" s="34" t="s">
        <v>21</v>
      </c>
      <c r="G30" s="32">
        <v>79250257.61999999</v>
      </c>
      <c r="H30" s="32">
        <v>5939577</v>
      </c>
      <c r="I30" s="33">
        <v>85189834.61999999</v>
      </c>
      <c r="J30" s="28">
        <v>32560829.18</v>
      </c>
      <c r="K30" s="28">
        <v>0</v>
      </c>
      <c r="L30" s="28">
        <v>32560829.18</v>
      </c>
      <c r="M30" s="28">
        <v>0</v>
      </c>
      <c r="N30" s="28">
        <v>0</v>
      </c>
      <c r="O30" s="28">
        <v>0</v>
      </c>
      <c r="P30" s="28">
        <v>8390772.0600000005</v>
      </c>
      <c r="Q30" s="28">
        <v>5939577</v>
      </c>
      <c r="R30" s="28">
        <v>14330349.060000001</v>
      </c>
      <c r="S30" s="28">
        <v>0</v>
      </c>
      <c r="T30" s="28">
        <v>0</v>
      </c>
      <c r="U30" s="28">
        <v>0</v>
      </c>
      <c r="V30" s="32">
        <v>38298656.380000003</v>
      </c>
      <c r="W30" s="28">
        <v>0</v>
      </c>
      <c r="X30" s="33">
        <v>38298656.380000003</v>
      </c>
    </row>
    <row r="31" spans="4:24" x14ac:dyDescent="0.25">
      <c r="D31" s="44"/>
      <c r="E31" s="25">
        <v>6000</v>
      </c>
      <c r="F31" s="34" t="s">
        <v>23</v>
      </c>
      <c r="G31" s="28">
        <v>15244684</v>
      </c>
      <c r="H31" s="28">
        <v>0</v>
      </c>
      <c r="I31" s="28">
        <v>15244684</v>
      </c>
      <c r="J31" s="28">
        <v>4421261.25</v>
      </c>
      <c r="K31" s="28">
        <v>0</v>
      </c>
      <c r="L31" s="28">
        <v>4421261.25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10823422.75</v>
      </c>
      <c r="W31" s="28">
        <v>0</v>
      </c>
      <c r="X31" s="28">
        <v>10823422.75</v>
      </c>
    </row>
    <row r="32" spans="4:24" x14ac:dyDescent="0.25">
      <c r="D32" s="52">
        <v>4</v>
      </c>
      <c r="E32" s="51" t="s">
        <v>2</v>
      </c>
      <c r="F32" s="51"/>
      <c r="G32" s="4">
        <f>G33+G34+G35+G36+G37</f>
        <v>4785445.04</v>
      </c>
      <c r="H32" s="4">
        <f t="shared" ref="H32:X32" si="4">H33+H34+H35+H36+H37</f>
        <v>16962935.59</v>
      </c>
      <c r="I32" s="4">
        <f t="shared" si="4"/>
        <v>21748380.629999999</v>
      </c>
      <c r="J32" s="4">
        <f t="shared" si="4"/>
        <v>0</v>
      </c>
      <c r="K32" s="4">
        <f t="shared" si="4"/>
        <v>750000</v>
      </c>
      <c r="L32" s="4">
        <f t="shared" si="4"/>
        <v>750000</v>
      </c>
      <c r="M32" s="4">
        <f t="shared" si="4"/>
        <v>0</v>
      </c>
      <c r="N32" s="4">
        <f t="shared" si="4"/>
        <v>0</v>
      </c>
      <c r="O32" s="4">
        <f t="shared" si="4"/>
        <v>0</v>
      </c>
      <c r="P32" s="4">
        <f t="shared" si="4"/>
        <v>0</v>
      </c>
      <c r="Q32" s="4">
        <f t="shared" si="4"/>
        <v>749751.23</v>
      </c>
      <c r="R32" s="4">
        <f t="shared" si="4"/>
        <v>749751.23</v>
      </c>
      <c r="S32" s="4">
        <f t="shared" si="4"/>
        <v>261802.77</v>
      </c>
      <c r="T32" s="4">
        <f t="shared" si="4"/>
        <v>4689308.7300000004</v>
      </c>
      <c r="U32" s="4">
        <f t="shared" si="4"/>
        <v>4951111.5</v>
      </c>
      <c r="V32" s="4">
        <f t="shared" si="4"/>
        <v>4523642.2699999996</v>
      </c>
      <c r="W32" s="4">
        <f t="shared" si="4"/>
        <v>10773875.629999999</v>
      </c>
      <c r="X32" s="4">
        <f t="shared" si="4"/>
        <v>15297517.899999999</v>
      </c>
    </row>
    <row r="33" spans="4:24" x14ac:dyDescent="0.25">
      <c r="D33" s="53"/>
      <c r="E33" s="9">
        <v>1000</v>
      </c>
      <c r="F33" s="10" t="s">
        <v>19</v>
      </c>
      <c r="G33" s="36">
        <v>0</v>
      </c>
      <c r="H33" s="31">
        <v>3104182.01</v>
      </c>
      <c r="I33" s="7">
        <v>3104182.01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31">
        <v>334345.24</v>
      </c>
      <c r="R33" s="7">
        <v>334345.24</v>
      </c>
      <c r="S33" s="7">
        <v>0</v>
      </c>
      <c r="T33" s="31">
        <v>1338626.8600000001</v>
      </c>
      <c r="U33" s="7">
        <v>1338626.8600000001</v>
      </c>
      <c r="V33" s="7">
        <v>0</v>
      </c>
      <c r="W33" s="31">
        <v>1431209.91</v>
      </c>
      <c r="X33" s="7">
        <v>1431209.91</v>
      </c>
    </row>
    <row r="34" spans="4:24" x14ac:dyDescent="0.25">
      <c r="D34" s="53"/>
      <c r="E34" s="5">
        <v>2000</v>
      </c>
      <c r="F34" s="6" t="s">
        <v>22</v>
      </c>
      <c r="G34" s="7">
        <v>4785445.04</v>
      </c>
      <c r="H34" s="7">
        <v>1010000</v>
      </c>
      <c r="I34" s="7">
        <v>5795445.04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261802.77</v>
      </c>
      <c r="T34" s="7">
        <v>0</v>
      </c>
      <c r="U34" s="7">
        <v>261802.77</v>
      </c>
      <c r="V34" s="7">
        <v>4523642.2699999996</v>
      </c>
      <c r="W34" s="7">
        <v>1010000</v>
      </c>
      <c r="X34" s="7">
        <v>5533642.2699999996</v>
      </c>
    </row>
    <row r="35" spans="4:24" x14ac:dyDescent="0.25">
      <c r="D35" s="53"/>
      <c r="E35" s="5">
        <v>3000</v>
      </c>
      <c r="F35" s="6" t="s">
        <v>20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</row>
    <row r="36" spans="4:24" x14ac:dyDescent="0.25">
      <c r="D36" s="53"/>
      <c r="E36" s="5">
        <v>5000</v>
      </c>
      <c r="F36" s="6" t="s">
        <v>21</v>
      </c>
      <c r="G36" s="7">
        <v>0</v>
      </c>
      <c r="H36" s="7">
        <v>5281712.22</v>
      </c>
      <c r="I36" s="7">
        <v>5281712.22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415405.99</v>
      </c>
      <c r="R36" s="7">
        <v>415405.99</v>
      </c>
      <c r="S36" s="7">
        <v>0</v>
      </c>
      <c r="T36" s="7">
        <v>2600681.87</v>
      </c>
      <c r="U36" s="7">
        <v>2600681.87</v>
      </c>
      <c r="V36" s="7">
        <v>0</v>
      </c>
      <c r="W36" s="7">
        <v>2265624.36</v>
      </c>
      <c r="X36" s="7">
        <v>2265624.36</v>
      </c>
    </row>
    <row r="37" spans="4:24" x14ac:dyDescent="0.25">
      <c r="D37" s="53"/>
      <c r="E37" s="5">
        <v>6000</v>
      </c>
      <c r="F37" s="6" t="s">
        <v>23</v>
      </c>
      <c r="G37" s="7">
        <v>0</v>
      </c>
      <c r="H37" s="7">
        <v>7567041.3600000003</v>
      </c>
      <c r="I37" s="7">
        <v>7567041.3600000003</v>
      </c>
      <c r="J37" s="7">
        <v>0</v>
      </c>
      <c r="K37" s="7">
        <v>750000</v>
      </c>
      <c r="L37" s="7">
        <v>750000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750000</v>
      </c>
      <c r="U37" s="7">
        <v>750000</v>
      </c>
      <c r="V37" s="7">
        <v>0</v>
      </c>
      <c r="W37" s="7">
        <v>6067041.3600000003</v>
      </c>
      <c r="X37" s="7">
        <v>6067041.3600000003</v>
      </c>
    </row>
    <row r="38" spans="4:24" x14ac:dyDescent="0.25">
      <c r="D38" s="43">
        <v>5</v>
      </c>
      <c r="E38" s="54" t="s">
        <v>3</v>
      </c>
      <c r="F38" s="55"/>
      <c r="G38" s="4">
        <f>G39</f>
        <v>14553555.119999999</v>
      </c>
      <c r="H38" s="4">
        <f t="shared" ref="H38:X38" si="5">H39</f>
        <v>0</v>
      </c>
      <c r="I38" s="4">
        <f t="shared" si="5"/>
        <v>14553555.119999999</v>
      </c>
      <c r="J38" s="4">
        <f t="shared" si="5"/>
        <v>0</v>
      </c>
      <c r="K38" s="4">
        <f t="shared" si="5"/>
        <v>0</v>
      </c>
      <c r="L38" s="4">
        <f t="shared" si="5"/>
        <v>0</v>
      </c>
      <c r="M38" s="4">
        <f t="shared" si="5"/>
        <v>0</v>
      </c>
      <c r="N38" s="4">
        <f t="shared" si="5"/>
        <v>0</v>
      </c>
      <c r="O38" s="4">
        <f t="shared" si="5"/>
        <v>0</v>
      </c>
      <c r="P38" s="4">
        <f t="shared" si="5"/>
        <v>0</v>
      </c>
      <c r="Q38" s="4">
        <f t="shared" si="5"/>
        <v>0</v>
      </c>
      <c r="R38" s="4">
        <f t="shared" si="5"/>
        <v>0</v>
      </c>
      <c r="S38" s="4">
        <f t="shared" si="5"/>
        <v>0</v>
      </c>
      <c r="T38" s="4">
        <f t="shared" si="5"/>
        <v>0</v>
      </c>
      <c r="U38" s="4">
        <f t="shared" si="5"/>
        <v>0</v>
      </c>
      <c r="V38" s="4">
        <f t="shared" si="5"/>
        <v>14553555.119999999</v>
      </c>
      <c r="W38" s="4">
        <f t="shared" si="5"/>
        <v>0</v>
      </c>
      <c r="X38" s="4">
        <f t="shared" si="5"/>
        <v>14553555.119999999</v>
      </c>
    </row>
    <row r="39" spans="4:24" x14ac:dyDescent="0.25">
      <c r="D39" s="44"/>
      <c r="E39" s="57">
        <v>6000</v>
      </c>
      <c r="F39" s="37" t="s">
        <v>23</v>
      </c>
      <c r="G39" s="28">
        <v>14553555.119999999</v>
      </c>
      <c r="H39" s="28">
        <v>0</v>
      </c>
      <c r="I39" s="28">
        <v>14553555.119999999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14553555.119999999</v>
      </c>
      <c r="W39" s="28">
        <v>0</v>
      </c>
      <c r="X39" s="28">
        <v>14553555.119999999</v>
      </c>
    </row>
    <row r="40" spans="4:24" x14ac:dyDescent="0.25">
      <c r="D40" s="43">
        <v>6</v>
      </c>
      <c r="E40" s="45" t="s">
        <v>4</v>
      </c>
      <c r="F40" s="46"/>
      <c r="G40" s="4">
        <f>G41+G42+G43+G44</f>
        <v>42576403.019999996</v>
      </c>
      <c r="H40" s="4">
        <f t="shared" ref="H40:X40" si="6">H41+H42+H43+H44</f>
        <v>38870794.340000004</v>
      </c>
      <c r="I40" s="4">
        <f t="shared" si="6"/>
        <v>81447197.359999999</v>
      </c>
      <c r="J40" s="4">
        <f t="shared" si="6"/>
        <v>7595755.4000000004</v>
      </c>
      <c r="K40" s="4">
        <f t="shared" si="6"/>
        <v>0</v>
      </c>
      <c r="L40" s="4">
        <f t="shared" si="6"/>
        <v>7595755.4000000004</v>
      </c>
      <c r="M40" s="4">
        <f t="shared" si="6"/>
        <v>0</v>
      </c>
      <c r="N40" s="4">
        <f t="shared" si="6"/>
        <v>107694.39999999999</v>
      </c>
      <c r="O40" s="4">
        <f t="shared" si="6"/>
        <v>107694.39999999999</v>
      </c>
      <c r="P40" s="4">
        <f t="shared" si="6"/>
        <v>0</v>
      </c>
      <c r="Q40" s="4">
        <f t="shared" si="6"/>
        <v>17200559.43</v>
      </c>
      <c r="R40" s="4">
        <f t="shared" si="6"/>
        <v>17200559.43</v>
      </c>
      <c r="S40" s="4">
        <f t="shared" si="6"/>
        <v>0</v>
      </c>
      <c r="T40" s="4">
        <f t="shared" si="6"/>
        <v>11271445.48</v>
      </c>
      <c r="U40" s="4">
        <f t="shared" si="6"/>
        <v>11271445.48</v>
      </c>
      <c r="V40" s="4">
        <f t="shared" si="6"/>
        <v>34980647.619999997</v>
      </c>
      <c r="W40" s="4">
        <f t="shared" si="6"/>
        <v>10291094.960000001</v>
      </c>
      <c r="X40" s="4">
        <f t="shared" si="6"/>
        <v>45271742.579999998</v>
      </c>
    </row>
    <row r="41" spans="4:24" x14ac:dyDescent="0.25">
      <c r="D41" s="44"/>
      <c r="E41" s="13">
        <v>1000</v>
      </c>
      <c r="F41" s="6" t="s">
        <v>19</v>
      </c>
      <c r="G41" s="7">
        <v>2183382.35</v>
      </c>
      <c r="H41" s="31">
        <v>6999987.9000000004</v>
      </c>
      <c r="I41" s="7">
        <v>9183370.25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31">
        <v>596375.93999999994</v>
      </c>
      <c r="R41" s="7">
        <v>596375.93999999994</v>
      </c>
      <c r="S41" s="7">
        <v>0</v>
      </c>
      <c r="T41" s="31">
        <v>3944305.33</v>
      </c>
      <c r="U41" s="7">
        <v>3944305.33</v>
      </c>
      <c r="V41" s="7">
        <v>2183382.35</v>
      </c>
      <c r="W41" s="31">
        <v>2459306.56</v>
      </c>
      <c r="X41" s="7">
        <v>4642688.91</v>
      </c>
    </row>
    <row r="42" spans="4:24" x14ac:dyDescent="0.25">
      <c r="D42" s="44"/>
      <c r="E42" s="14">
        <v>2000</v>
      </c>
      <c r="F42" s="6" t="s">
        <v>22</v>
      </c>
      <c r="G42" s="7">
        <v>88484</v>
      </c>
      <c r="H42" s="7">
        <v>0</v>
      </c>
      <c r="I42" s="7">
        <v>88484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88484</v>
      </c>
      <c r="W42" s="7">
        <v>0</v>
      </c>
      <c r="X42" s="7">
        <v>88484</v>
      </c>
    </row>
    <row r="43" spans="4:24" x14ac:dyDescent="0.25">
      <c r="D43" s="44"/>
      <c r="E43" s="14">
        <v>3000</v>
      </c>
      <c r="F43" s="6" t="s">
        <v>20</v>
      </c>
      <c r="G43" s="31">
        <v>10390860.59</v>
      </c>
      <c r="H43" s="31">
        <v>14998806.439999999</v>
      </c>
      <c r="I43" s="38">
        <v>25389667.030000001</v>
      </c>
      <c r="J43" s="7">
        <v>7595755.4000000004</v>
      </c>
      <c r="K43" s="7">
        <v>0</v>
      </c>
      <c r="L43" s="7">
        <v>7595755.4000000004</v>
      </c>
      <c r="M43" s="7">
        <v>0</v>
      </c>
      <c r="N43" s="7">
        <v>107694.39999999999</v>
      </c>
      <c r="O43" s="7">
        <v>107694.39999999999</v>
      </c>
      <c r="P43" s="7">
        <v>0</v>
      </c>
      <c r="Q43" s="7">
        <v>961198.37</v>
      </c>
      <c r="R43" s="7">
        <v>961198.37</v>
      </c>
      <c r="S43" s="7">
        <v>0</v>
      </c>
      <c r="T43" s="7">
        <v>7327140.1500000004</v>
      </c>
      <c r="U43" s="7">
        <v>7327140.1500000004</v>
      </c>
      <c r="V43" s="31">
        <v>2795105.19</v>
      </c>
      <c r="W43" s="31">
        <v>6602773.5199999996</v>
      </c>
      <c r="X43" s="38">
        <v>9397878.7100000009</v>
      </c>
    </row>
    <row r="44" spans="4:24" x14ac:dyDescent="0.25">
      <c r="D44" s="44"/>
      <c r="E44" s="15">
        <v>5000</v>
      </c>
      <c r="F44" s="16" t="s">
        <v>21</v>
      </c>
      <c r="G44" s="31">
        <v>29913676.079999998</v>
      </c>
      <c r="H44" s="31">
        <v>16872000</v>
      </c>
      <c r="I44" s="38">
        <v>46785676.079999998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15642985.119999999</v>
      </c>
      <c r="R44" s="7">
        <v>15642985.119999999</v>
      </c>
      <c r="S44" s="7">
        <v>0</v>
      </c>
      <c r="T44" s="7">
        <v>0</v>
      </c>
      <c r="U44" s="7">
        <v>0</v>
      </c>
      <c r="V44" s="31">
        <v>29913676.079999998</v>
      </c>
      <c r="W44" s="31">
        <v>1229014.8799999999</v>
      </c>
      <c r="X44" s="38">
        <v>31142690.959999997</v>
      </c>
    </row>
    <row r="45" spans="4:24" x14ac:dyDescent="0.25">
      <c r="D45" s="43">
        <v>7</v>
      </c>
      <c r="E45" s="45" t="s">
        <v>5</v>
      </c>
      <c r="F45" s="46"/>
      <c r="G45" s="4">
        <f>G46+G47</f>
        <v>0</v>
      </c>
      <c r="H45" s="4">
        <f t="shared" ref="H45:X45" si="7">H46+H47</f>
        <v>14686522.41</v>
      </c>
      <c r="I45" s="4">
        <f t="shared" si="7"/>
        <v>14686522.41</v>
      </c>
      <c r="J45" s="4">
        <f t="shared" si="7"/>
        <v>0</v>
      </c>
      <c r="K45" s="4">
        <f t="shared" si="7"/>
        <v>1657</v>
      </c>
      <c r="L45" s="4">
        <f t="shared" si="7"/>
        <v>1657</v>
      </c>
      <c r="M45" s="4">
        <f t="shared" si="7"/>
        <v>0</v>
      </c>
      <c r="N45" s="4">
        <f t="shared" si="7"/>
        <v>0</v>
      </c>
      <c r="O45" s="4">
        <f t="shared" si="7"/>
        <v>0</v>
      </c>
      <c r="P45" s="4">
        <f t="shared" si="7"/>
        <v>0</v>
      </c>
      <c r="Q45" s="4">
        <f t="shared" si="7"/>
        <v>1003504.31</v>
      </c>
      <c r="R45" s="4">
        <f t="shared" si="7"/>
        <v>1003504.31</v>
      </c>
      <c r="S45" s="4">
        <f t="shared" si="7"/>
        <v>0</v>
      </c>
      <c r="T45" s="4">
        <f t="shared" si="7"/>
        <v>6975545.71</v>
      </c>
      <c r="U45" s="4">
        <f t="shared" si="7"/>
        <v>6975545.71</v>
      </c>
      <c r="V45" s="4">
        <f t="shared" si="7"/>
        <v>0</v>
      </c>
      <c r="W45" s="4">
        <f t="shared" si="7"/>
        <v>6705815.3899999997</v>
      </c>
      <c r="X45" s="4">
        <f t="shared" si="7"/>
        <v>6705815.3899999997</v>
      </c>
    </row>
    <row r="46" spans="4:24" x14ac:dyDescent="0.25">
      <c r="D46" s="44"/>
      <c r="E46" s="27">
        <v>1000</v>
      </c>
      <c r="F46" s="39" t="s">
        <v>19</v>
      </c>
      <c r="G46" s="28">
        <v>0</v>
      </c>
      <c r="H46" s="28">
        <v>12194522.41</v>
      </c>
      <c r="I46" s="28">
        <v>12194522.41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1003504.31</v>
      </c>
      <c r="R46" s="28">
        <v>1003504.31</v>
      </c>
      <c r="S46" s="28">
        <v>0</v>
      </c>
      <c r="T46" s="28">
        <v>6841845.71</v>
      </c>
      <c r="U46" s="28">
        <v>6841845.71</v>
      </c>
      <c r="V46" s="28">
        <v>0</v>
      </c>
      <c r="W46" s="28">
        <v>4349172.3899999997</v>
      </c>
      <c r="X46" s="28">
        <v>4349172.3899999997</v>
      </c>
    </row>
    <row r="47" spans="4:24" x14ac:dyDescent="0.25">
      <c r="D47" s="44"/>
      <c r="E47" s="30">
        <v>3000</v>
      </c>
      <c r="F47" s="34" t="s">
        <v>20</v>
      </c>
      <c r="G47" s="28">
        <v>0</v>
      </c>
      <c r="H47" s="28">
        <v>2492000</v>
      </c>
      <c r="I47" s="28">
        <v>2492000</v>
      </c>
      <c r="J47" s="28">
        <v>0</v>
      </c>
      <c r="K47" s="28">
        <v>1657</v>
      </c>
      <c r="L47" s="28">
        <v>1657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133700</v>
      </c>
      <c r="U47" s="28">
        <v>133700</v>
      </c>
      <c r="V47" s="28">
        <v>0</v>
      </c>
      <c r="W47" s="28">
        <v>2356643</v>
      </c>
      <c r="X47" s="28">
        <v>2356643</v>
      </c>
    </row>
  </sheetData>
  <mergeCells count="22">
    <mergeCell ref="E40:F40"/>
    <mergeCell ref="D40:D44"/>
    <mergeCell ref="E45:F45"/>
    <mergeCell ref="D45:D47"/>
    <mergeCell ref="E27:F27"/>
    <mergeCell ref="D27:D31"/>
    <mergeCell ref="E32:F32"/>
    <mergeCell ref="D32:D37"/>
    <mergeCell ref="E38:F38"/>
    <mergeCell ref="D38:D39"/>
    <mergeCell ref="D18:D22"/>
    <mergeCell ref="E18:F18"/>
    <mergeCell ref="E23:F23"/>
    <mergeCell ref="D23:D26"/>
    <mergeCell ref="G13:I13"/>
    <mergeCell ref="J13:X13"/>
    <mergeCell ref="G14:I14"/>
    <mergeCell ref="J14:L14"/>
    <mergeCell ref="M14:O14"/>
    <mergeCell ref="P14:R14"/>
    <mergeCell ref="S14:U14"/>
    <mergeCell ref="V14:X14"/>
  </mergeCells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2020-10-20T21:21:41Z</cp:lastPrinted>
  <dcterms:created xsi:type="dcterms:W3CDTF">2020-07-21T15:28:49Z</dcterms:created>
  <dcterms:modified xsi:type="dcterms:W3CDTF">2021-10-18T19:17:10Z</dcterms:modified>
</cp:coreProperties>
</file>