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d\Desktop\AGUS\SALDO CERO Y SEGUIMIENTO DE RECURSOS CONAC\2021\JUNIO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K27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G45" i="1"/>
  <c r="X47" i="1"/>
  <c r="X46" i="1"/>
  <c r="R47" i="1"/>
  <c r="R46" i="1"/>
  <c r="U47" i="1"/>
  <c r="U46" i="1"/>
  <c r="I47" i="1"/>
  <c r="I46" i="1"/>
  <c r="H40" i="1"/>
  <c r="J40" i="1"/>
  <c r="K40" i="1"/>
  <c r="L40" i="1"/>
  <c r="M40" i="1"/>
  <c r="N40" i="1"/>
  <c r="O40" i="1"/>
  <c r="P40" i="1"/>
  <c r="Q40" i="1"/>
  <c r="S40" i="1"/>
  <c r="T40" i="1"/>
  <c r="U40" i="1"/>
  <c r="V40" i="1"/>
  <c r="W40" i="1"/>
  <c r="G40" i="1"/>
  <c r="X44" i="1"/>
  <c r="I44" i="1"/>
  <c r="X43" i="1"/>
  <c r="I43" i="1"/>
  <c r="X42" i="1"/>
  <c r="I42" i="1"/>
  <c r="X41" i="1"/>
  <c r="X40" i="1" s="1"/>
  <c r="R41" i="1"/>
  <c r="R40" i="1" s="1"/>
  <c r="U41" i="1"/>
  <c r="I41" i="1"/>
  <c r="I40" i="1" s="1"/>
  <c r="H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G38" i="1"/>
  <c r="X39" i="1"/>
  <c r="I39" i="1"/>
  <c r="I38" i="1" s="1"/>
  <c r="H32" i="1"/>
  <c r="J32" i="1"/>
  <c r="K32" i="1"/>
  <c r="M32" i="1"/>
  <c r="N32" i="1"/>
  <c r="O32" i="1"/>
  <c r="P32" i="1"/>
  <c r="Q32" i="1"/>
  <c r="S32" i="1"/>
  <c r="T32" i="1"/>
  <c r="V32" i="1"/>
  <c r="W32" i="1"/>
  <c r="G32" i="1"/>
  <c r="X35" i="1"/>
  <c r="X36" i="1"/>
  <c r="X37" i="1"/>
  <c r="X34" i="1"/>
  <c r="L35" i="1"/>
  <c r="L36" i="1"/>
  <c r="L37" i="1"/>
  <c r="L34" i="1"/>
  <c r="I35" i="1"/>
  <c r="I36" i="1"/>
  <c r="I37" i="1"/>
  <c r="I34" i="1"/>
  <c r="X33" i="1"/>
  <c r="L33" i="1"/>
  <c r="R33" i="1"/>
  <c r="R32" i="1" s="1"/>
  <c r="U33" i="1"/>
  <c r="U32" i="1" s="1"/>
  <c r="I33" i="1"/>
  <c r="H27" i="1"/>
  <c r="J27" i="1"/>
  <c r="G27" i="1"/>
  <c r="X31" i="1"/>
  <c r="I31" i="1"/>
  <c r="X30" i="1"/>
  <c r="I30" i="1"/>
  <c r="X29" i="1"/>
  <c r="I29" i="1"/>
  <c r="X28" i="1"/>
  <c r="L28" i="1"/>
  <c r="I28" i="1"/>
  <c r="X25" i="1"/>
  <c r="X23" i="1" s="1"/>
  <c r="X26" i="1"/>
  <c r="X24" i="1"/>
  <c r="L25" i="1"/>
  <c r="L26" i="1"/>
  <c r="L24" i="1"/>
  <c r="O25" i="1"/>
  <c r="O26" i="1"/>
  <c r="O24" i="1"/>
  <c r="R25" i="1"/>
  <c r="R26" i="1"/>
  <c r="R24" i="1"/>
  <c r="U25" i="1"/>
  <c r="U23" i="1" s="1"/>
  <c r="U26" i="1"/>
  <c r="U24" i="1"/>
  <c r="H23" i="1"/>
  <c r="J23" i="1"/>
  <c r="K23" i="1"/>
  <c r="M23" i="1"/>
  <c r="N23" i="1"/>
  <c r="P23" i="1"/>
  <c r="Q23" i="1"/>
  <c r="S23" i="1"/>
  <c r="T23" i="1"/>
  <c r="V23" i="1"/>
  <c r="W23" i="1"/>
  <c r="G23" i="1"/>
  <c r="I25" i="1"/>
  <c r="I26" i="1"/>
  <c r="I24" i="1"/>
  <c r="X20" i="1"/>
  <c r="X21" i="1"/>
  <c r="X22" i="1"/>
  <c r="X19" i="1"/>
  <c r="L20" i="1"/>
  <c r="L21" i="1"/>
  <c r="L22" i="1"/>
  <c r="L19" i="1"/>
  <c r="O20" i="1"/>
  <c r="O21" i="1"/>
  <c r="O22" i="1"/>
  <c r="O19" i="1"/>
  <c r="R20" i="1"/>
  <c r="R21" i="1"/>
  <c r="R22" i="1"/>
  <c r="R19" i="1"/>
  <c r="U20" i="1"/>
  <c r="U21" i="1"/>
  <c r="U22" i="1"/>
  <c r="U19" i="1"/>
  <c r="H18" i="1"/>
  <c r="J18" i="1"/>
  <c r="K18" i="1"/>
  <c r="M18" i="1"/>
  <c r="N18" i="1"/>
  <c r="P18" i="1"/>
  <c r="Q18" i="1"/>
  <c r="S18" i="1"/>
  <c r="T18" i="1"/>
  <c r="V18" i="1"/>
  <c r="W18" i="1"/>
  <c r="G18" i="1"/>
  <c r="I20" i="1"/>
  <c r="I21" i="1"/>
  <c r="I22" i="1"/>
  <c r="I19" i="1"/>
  <c r="L18" i="1" l="1"/>
  <c r="X18" i="1"/>
  <c r="X16" i="1" s="1"/>
  <c r="I23" i="1"/>
  <c r="I16" i="1" s="1"/>
  <c r="L32" i="1"/>
  <c r="X32" i="1"/>
  <c r="I32" i="1"/>
  <c r="I18" i="1"/>
  <c r="I27" i="1"/>
  <c r="O18" i="1"/>
  <c r="R23" i="1"/>
  <c r="R16" i="1" s="1"/>
  <c r="L23" i="1"/>
  <c r="O23" i="1"/>
  <c r="R18" i="1"/>
  <c r="U18" i="1"/>
  <c r="U16" i="1" s="1"/>
  <c r="P16" i="1"/>
  <c r="G16" i="1"/>
  <c r="H16" i="1"/>
  <c r="W16" i="1"/>
  <c r="S16" i="1"/>
  <c r="O16" i="1"/>
  <c r="K16" i="1"/>
  <c r="V16" i="1"/>
  <c r="N16" i="1"/>
  <c r="J16" i="1"/>
  <c r="Q16" i="1"/>
  <c r="M16" i="1"/>
  <c r="T16" i="1"/>
</calcChain>
</file>

<file path=xl/sharedStrings.xml><?xml version="1.0" encoding="utf-8"?>
<sst xmlns="http://schemas.openxmlformats.org/spreadsheetml/2006/main" count="64" uniqueCount="31">
  <si>
    <t>Profesionalización, Certificación y Capacitación de los Elementos Policiales y las Instituciones de Seguridad Pública</t>
  </si>
  <si>
    <t>Equipamiento e Infraestructura de las Instituciones de Seguridad Pública</t>
  </si>
  <si>
    <t>Prevención Social de la Violencia y la Delincuencia con Participación Ciudadana</t>
  </si>
  <si>
    <t>Fortalecimiento al Sistema Penitenciario Nacional y de Ejecución de Medidas para Adolescentes</t>
  </si>
  <si>
    <t>Sistema Nacional de Información</t>
  </si>
  <si>
    <t>Fortalecimiento Tecnológico del Registro Vehicular (REPUVE)</t>
  </si>
  <si>
    <t>PROGRAMA</t>
  </si>
  <si>
    <t>CAPITULO</t>
  </si>
  <si>
    <t>ANEXO TECNICO/ PROGRAMA CON PRIORIDAD NACIONAL</t>
  </si>
  <si>
    <t>FINANCIAMIENTO CONJUNTO</t>
  </si>
  <si>
    <t>CONVENIDO</t>
  </si>
  <si>
    <t>COMPROMETIDO</t>
  </si>
  <si>
    <t>DEVENGADO</t>
  </si>
  <si>
    <t>EJERCIDO</t>
  </si>
  <si>
    <t>PAGADO</t>
  </si>
  <si>
    <t>SALDO</t>
  </si>
  <si>
    <t>FEDERAL</t>
  </si>
  <si>
    <t>ESTATAL</t>
  </si>
  <si>
    <t>TOTAL</t>
  </si>
  <si>
    <t>Servicios Personales</t>
  </si>
  <si>
    <t>Servicios Generales</t>
  </si>
  <si>
    <t>Bienes Muebles, Inmuebles e Intangibles</t>
  </si>
  <si>
    <t>Materiales y Suministros</t>
  </si>
  <si>
    <t>Inversión Pública</t>
  </si>
  <si>
    <t>SISTEMA NACIONAL DE SEGURIDAD PÚBLICA</t>
  </si>
  <si>
    <t>(PESOS)</t>
  </si>
  <si>
    <t xml:space="preserve">ENTIDAD FEDERATIVA:CHIHUAHUA </t>
  </si>
  <si>
    <t>Seguimiento y Evaluacion de los Programas</t>
  </si>
  <si>
    <t>(CIFRAS AL 30/06/2021)</t>
  </si>
  <si>
    <t>TOTALES AL MES DE JUNIO 2021</t>
  </si>
  <si>
    <t>AVANCE EN LA APLICACION DE LOS RECURSOS ASIGNADOS A LOS PROGRAMAS DE SEGURIDAD PUBLICA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</si>
</sst>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1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0" borderId="0" xfId="0" applyFill="1"/>
    <xf numFmtId="0" fontId="0" fillId="2" borderId="0" xfId="0" applyFill="1"/>
    <xf numFmtId="8" fontId="1" fillId="3" borderId="2" xfId="0" applyNumberFormat="1" applyFont="1" applyFill="1" applyBorder="1"/>
    <xf numFmtId="0" fontId="0" fillId="0" borderId="6" xfId="0" applyFill="1" applyBorder="1"/>
    <xf numFmtId="0" fontId="2" fillId="0" borderId="3" xfId="0" applyFont="1" applyFill="1" applyBorder="1" applyAlignment="1">
      <alignment vertical="top" wrapText="1"/>
    </xf>
    <xf numFmtId="8" fontId="2" fillId="0" borderId="1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8" fontId="4" fillId="4" borderId="5" xfId="0" applyNumberFormat="1" applyFont="1" applyFill="1" applyBorder="1" applyAlignment="1">
      <alignment horizontal="right" vertical="top" wrapText="1"/>
    </xf>
    <xf numFmtId="0" fontId="1" fillId="4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6" fillId="0" borderId="0" xfId="0" applyFont="1" applyFill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7" fillId="0" borderId="0" xfId="0" applyFont="1" applyFill="1"/>
    <xf numFmtId="0" fontId="1" fillId="0" borderId="0" xfId="0" applyFont="1" applyFill="1"/>
    <xf numFmtId="0" fontId="0" fillId="5" borderId="6" xfId="0" applyFill="1" applyBorder="1"/>
    <xf numFmtId="0" fontId="2" fillId="5" borderId="13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6" borderId="7" xfId="0" applyFill="1" applyBorder="1"/>
    <xf numFmtId="0" fontId="2" fillId="6" borderId="8" xfId="0" applyFont="1" applyFill="1" applyBorder="1" applyAlignment="1">
      <alignment vertical="top" wrapText="1"/>
    </xf>
    <xf numFmtId="8" fontId="2" fillId="6" borderId="1" xfId="0" applyNumberFormat="1" applyFont="1" applyFill="1" applyBorder="1" applyAlignment="1">
      <alignment vertical="top" wrapText="1"/>
    </xf>
    <xf numFmtId="0" fontId="0" fillId="6" borderId="6" xfId="0" applyFill="1" applyBorder="1"/>
    <xf numFmtId="0" fontId="2" fillId="6" borderId="5" xfId="0" applyFont="1" applyFill="1" applyBorder="1" applyAlignment="1">
      <alignment vertical="top" wrapText="1"/>
    </xf>
    <xf numFmtId="8" fontId="2" fillId="7" borderId="1" xfId="0" applyNumberFormat="1" applyFont="1" applyFill="1" applyBorder="1" applyAlignment="1">
      <alignment vertical="top" wrapText="1"/>
    </xf>
    <xf numFmtId="8" fontId="2" fillId="7" borderId="1" xfId="0" applyNumberFormat="1" applyFont="1" applyFill="1" applyBorder="1" applyAlignment="1">
      <alignment horizontal="right" vertical="top" wrapText="1"/>
    </xf>
    <xf numFmtId="44" fontId="2" fillId="7" borderId="1" xfId="1" applyFont="1" applyFill="1" applyBorder="1" applyAlignment="1">
      <alignment horizontal="right" wrapText="1"/>
    </xf>
    <xf numFmtId="44" fontId="2" fillId="8" borderId="1" xfId="1" applyFont="1" applyFill="1" applyBorder="1" applyAlignment="1">
      <alignment horizontal="right" wrapText="1"/>
    </xf>
    <xf numFmtId="44" fontId="2" fillId="0" borderId="1" xfId="1" applyFont="1" applyFill="1" applyBorder="1" applyAlignment="1">
      <alignment wrapText="1"/>
    </xf>
    <xf numFmtId="44" fontId="2" fillId="6" borderId="1" xfId="1" applyFont="1" applyFill="1" applyBorder="1" applyAlignment="1">
      <alignment wrapText="1"/>
    </xf>
    <xf numFmtId="44" fontId="2" fillId="6" borderId="1" xfId="0" applyNumberFormat="1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44" fontId="1" fillId="3" borderId="2" xfId="0" applyNumberFormat="1" applyFont="1" applyFill="1" applyBorder="1"/>
    <xf numFmtId="8" fontId="2" fillId="0" borderId="1" xfId="0" applyNumberFormat="1" applyFont="1" applyFill="1" applyBorder="1" applyAlignment="1">
      <alignment horizontal="right" vertical="top" wrapText="1"/>
    </xf>
    <xf numFmtId="0" fontId="2" fillId="6" borderId="10" xfId="0" applyFont="1" applyFill="1" applyBorder="1" applyAlignment="1">
      <alignment vertical="top" wrapText="1"/>
    </xf>
    <xf numFmtId="44" fontId="2" fillId="0" borderId="1" xfId="0" applyNumberFormat="1" applyFont="1" applyFill="1" applyBorder="1" applyAlignment="1">
      <alignment vertical="top" wrapText="1"/>
    </xf>
    <xf numFmtId="0" fontId="2" fillId="6" borderId="16" xfId="0" applyFont="1" applyFill="1" applyBorder="1" applyAlignment="1">
      <alignment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tabSelected="1" topLeftCell="A10" zoomScale="90" zoomScaleNormal="90" workbookViewId="0">
      <selection activeCell="I29" sqref="I29"/>
    </sheetView>
  </sheetViews>
  <sheetFormatPr baseColWidth="10" defaultRowHeight="15" x14ac:dyDescent="0.25"/>
  <cols>
    <col min="6" max="6" width="51.5703125" customWidth="1"/>
    <col min="7" max="7" width="17.140625" bestFit="1" customWidth="1"/>
    <col min="8" max="8" width="16" bestFit="1" customWidth="1"/>
    <col min="9" max="9" width="17.140625" bestFit="1" customWidth="1"/>
    <col min="10" max="10" width="16" customWidth="1"/>
    <col min="11" max="11" width="17.42578125" customWidth="1"/>
    <col min="12" max="12" width="17.5703125" customWidth="1"/>
    <col min="13" max="13" width="14.42578125" customWidth="1"/>
    <col min="14" max="14" width="12" bestFit="1" customWidth="1"/>
    <col min="15" max="15" width="18.85546875" customWidth="1"/>
    <col min="16" max="16" width="15.7109375" bestFit="1" customWidth="1"/>
    <col min="17" max="17" width="14.5703125" bestFit="1" customWidth="1"/>
    <col min="18" max="18" width="15.7109375" bestFit="1" customWidth="1"/>
    <col min="19" max="19" width="17.140625" bestFit="1" customWidth="1"/>
    <col min="20" max="20" width="15.7109375" bestFit="1" customWidth="1"/>
    <col min="21" max="22" width="17.140625" bestFit="1" customWidth="1"/>
    <col min="23" max="23" width="16.85546875" customWidth="1"/>
    <col min="24" max="24" width="17.140625" bestFit="1" customWidth="1"/>
  </cols>
  <sheetData>
    <row r="1" spans="2:24" x14ac:dyDescent="0.25">
      <c r="B1" s="18"/>
      <c r="C1" s="18"/>
      <c r="D1" s="18"/>
      <c r="E1" s="18"/>
      <c r="F1" s="18"/>
      <c r="G1" s="18"/>
      <c r="H1" s="18"/>
    </row>
    <row r="2" spans="2:24" s="2" customFormat="1" x14ac:dyDescent="0.25">
      <c r="B2" s="19"/>
      <c r="C2" s="20"/>
      <c r="D2" s="20"/>
      <c r="E2" s="20"/>
      <c r="F2" s="20"/>
      <c r="G2" s="20"/>
      <c r="H2" s="19"/>
    </row>
    <row r="3" spans="2:24" s="17" customFormat="1" x14ac:dyDescent="0.25">
      <c r="B3" s="21"/>
      <c r="C3" s="22"/>
      <c r="D3" s="22"/>
      <c r="E3" s="22"/>
      <c r="F3" s="22"/>
      <c r="G3" s="22"/>
      <c r="H3" s="21"/>
      <c r="L3" s="23" t="s">
        <v>24</v>
      </c>
      <c r="M3" s="23"/>
      <c r="N3" s="23"/>
      <c r="O3" s="23"/>
      <c r="P3" s="23"/>
      <c r="Q3" s="23"/>
      <c r="R3" s="23"/>
      <c r="S3" s="23"/>
      <c r="T3" s="23"/>
      <c r="U3" s="23"/>
    </row>
    <row r="4" spans="2:24" s="2" customFormat="1" x14ac:dyDescent="0.25">
      <c r="B4" s="19"/>
      <c r="C4" s="20"/>
      <c r="D4" s="20"/>
      <c r="E4" s="20"/>
      <c r="F4" s="20"/>
      <c r="G4" s="20"/>
      <c r="H4" s="19"/>
      <c r="L4" s="24" t="s">
        <v>30</v>
      </c>
      <c r="M4" s="24"/>
      <c r="N4" s="24"/>
      <c r="O4" s="24"/>
      <c r="P4" s="24"/>
      <c r="Q4" s="24"/>
      <c r="R4" s="24"/>
      <c r="S4" s="24"/>
      <c r="T4" s="24"/>
      <c r="U4" s="24"/>
    </row>
    <row r="5" spans="2:24" s="2" customFormat="1" x14ac:dyDescent="0.25">
      <c r="B5" s="19"/>
      <c r="C5" s="20"/>
      <c r="D5" s="20"/>
      <c r="E5" s="20"/>
      <c r="F5" s="20"/>
      <c r="G5" s="20"/>
      <c r="H5" s="19"/>
      <c r="L5" s="24" t="s">
        <v>28</v>
      </c>
      <c r="M5" s="24"/>
      <c r="N5" s="24"/>
      <c r="O5" s="24"/>
      <c r="P5" s="24"/>
      <c r="Q5" s="24"/>
      <c r="R5" s="24"/>
      <c r="S5" s="24"/>
      <c r="T5" s="24"/>
      <c r="U5" s="24"/>
    </row>
    <row r="6" spans="2:24" s="2" customFormat="1" x14ac:dyDescent="0.25">
      <c r="B6" s="19"/>
      <c r="C6" s="20"/>
      <c r="D6" s="20"/>
      <c r="E6" s="20"/>
      <c r="F6" s="20"/>
      <c r="G6" s="20"/>
      <c r="H6" s="19"/>
      <c r="L6" s="24" t="s">
        <v>25</v>
      </c>
      <c r="M6" s="24"/>
      <c r="N6" s="24"/>
      <c r="O6" s="24"/>
      <c r="P6" s="24"/>
      <c r="Q6" s="24"/>
      <c r="R6" s="24"/>
      <c r="S6" s="24"/>
      <c r="T6" s="24"/>
      <c r="U6" s="24"/>
    </row>
    <row r="7" spans="2:24" s="2" customFormat="1" x14ac:dyDescent="0.25">
      <c r="B7" s="19"/>
      <c r="C7" s="20"/>
      <c r="D7" s="20"/>
      <c r="E7" s="20"/>
      <c r="F7" s="20"/>
      <c r="G7" s="20"/>
      <c r="H7" s="19"/>
      <c r="L7" s="24" t="s">
        <v>26</v>
      </c>
      <c r="M7" s="24"/>
      <c r="N7" s="24"/>
      <c r="O7" s="24"/>
      <c r="P7" s="24"/>
      <c r="Q7" s="24"/>
      <c r="R7" s="24"/>
      <c r="S7" s="24"/>
      <c r="T7" s="24"/>
      <c r="U7" s="24"/>
    </row>
    <row r="8" spans="2:24" s="2" customFormat="1" x14ac:dyDescent="0.25">
      <c r="B8" s="19"/>
      <c r="C8" s="20"/>
      <c r="D8" s="20"/>
      <c r="E8" s="20"/>
      <c r="F8" s="20"/>
      <c r="G8" s="20"/>
      <c r="H8" s="19"/>
    </row>
    <row r="9" spans="2:24" x14ac:dyDescent="0.25">
      <c r="B9" s="18"/>
      <c r="C9" s="18"/>
      <c r="D9" s="18"/>
      <c r="E9" s="18"/>
      <c r="F9" s="18"/>
      <c r="G9" s="18"/>
      <c r="H9" s="18"/>
    </row>
    <row r="13" spans="2:24" x14ac:dyDescent="0.25">
      <c r="G13" s="40"/>
      <c r="H13" s="41"/>
      <c r="I13" s="42"/>
      <c r="J13" s="40" t="s">
        <v>9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2"/>
    </row>
    <row r="14" spans="2:24" x14ac:dyDescent="0.25">
      <c r="G14" s="40" t="s">
        <v>10</v>
      </c>
      <c r="H14" s="41"/>
      <c r="I14" s="42"/>
      <c r="J14" s="40" t="s">
        <v>11</v>
      </c>
      <c r="K14" s="41"/>
      <c r="L14" s="42"/>
      <c r="M14" s="40" t="s">
        <v>12</v>
      </c>
      <c r="N14" s="41"/>
      <c r="O14" s="42"/>
      <c r="P14" s="40" t="s">
        <v>13</v>
      </c>
      <c r="Q14" s="41"/>
      <c r="R14" s="42"/>
      <c r="S14" s="40" t="s">
        <v>14</v>
      </c>
      <c r="T14" s="41"/>
      <c r="U14" s="42"/>
      <c r="V14" s="40" t="s">
        <v>15</v>
      </c>
      <c r="W14" s="41"/>
      <c r="X14" s="42"/>
    </row>
    <row r="15" spans="2:24" x14ac:dyDescent="0.25">
      <c r="G15" s="8" t="s">
        <v>16</v>
      </c>
      <c r="H15" s="8" t="s">
        <v>17</v>
      </c>
      <c r="I15" s="8" t="s">
        <v>18</v>
      </c>
      <c r="J15" s="8" t="s">
        <v>16</v>
      </c>
      <c r="K15" s="8" t="s">
        <v>17</v>
      </c>
      <c r="L15" s="8" t="s">
        <v>18</v>
      </c>
      <c r="M15" s="8" t="s">
        <v>16</v>
      </c>
      <c r="N15" s="8" t="s">
        <v>17</v>
      </c>
      <c r="O15" s="8" t="s">
        <v>18</v>
      </c>
      <c r="P15" s="8" t="s">
        <v>16</v>
      </c>
      <c r="Q15" s="8" t="s">
        <v>17</v>
      </c>
      <c r="R15" s="8" t="s">
        <v>18</v>
      </c>
      <c r="S15" s="8" t="s">
        <v>16</v>
      </c>
      <c r="T15" s="8" t="s">
        <v>17</v>
      </c>
      <c r="U15" s="8" t="s">
        <v>18</v>
      </c>
      <c r="V15" s="8" t="s">
        <v>16</v>
      </c>
      <c r="W15" s="8" t="s">
        <v>17</v>
      </c>
      <c r="X15" s="8" t="s">
        <v>18</v>
      </c>
    </row>
    <row r="16" spans="2:24" x14ac:dyDescent="0.25">
      <c r="F16" s="12" t="s">
        <v>29</v>
      </c>
      <c r="G16" s="11">
        <f>G18+G23+G27+G32+G38+G40+G45</f>
        <v>286625148.02000004</v>
      </c>
      <c r="H16" s="11">
        <f>H18+H23+H27+H32+H38+H40+H45</f>
        <v>94586298.840000004</v>
      </c>
      <c r="I16" s="11">
        <f>I18+I23+I27+I32+I38+I40+I45</f>
        <v>381211446.86000007</v>
      </c>
      <c r="J16" s="11">
        <f>J18+J23+J27+J32+J38+J40+J45</f>
        <v>28853727.59</v>
      </c>
      <c r="K16" s="11">
        <f>K18+K23+K27+K32+K38+K40+K45</f>
        <v>358874.54</v>
      </c>
      <c r="L16" s="11">
        <f>J16+K16</f>
        <v>29212602.129999999</v>
      </c>
      <c r="M16" s="11">
        <f>M18+M23+M27+M32+M38+M40+M45</f>
        <v>0</v>
      </c>
      <c r="N16" s="11">
        <f>N18+N23+N27+N32+N38+N40+N45</f>
        <v>0</v>
      </c>
      <c r="O16" s="11">
        <f>O18+O23+O27+O32+O38+O40+O45</f>
        <v>0</v>
      </c>
      <c r="P16" s="11">
        <f>P18+P23+P27+P32+P38+P40+P45</f>
        <v>0</v>
      </c>
      <c r="Q16" s="11">
        <f>Q18+Q23+Q27+Q32+Q38+Q40+Q45</f>
        <v>22011008.350000001</v>
      </c>
      <c r="R16" s="11">
        <f>R18+R23+R27+R32+R38+R40+R45</f>
        <v>22011008.350000001</v>
      </c>
      <c r="S16" s="11">
        <f>S18+S23+S27+S32+S38+S40+S45</f>
        <v>0</v>
      </c>
      <c r="T16" s="11">
        <f>T18+T23+T27+T32+T38+T40+T45</f>
        <v>19545469.469999999</v>
      </c>
      <c r="U16" s="11">
        <f>U18+U23+U27+U32+U38+U40+U45</f>
        <v>19545469.469999999</v>
      </c>
      <c r="V16" s="11">
        <f>V18+V23+V27+V32+V38+V40+V45</f>
        <v>257771420.43000001</v>
      </c>
      <c r="W16" s="11">
        <f>W18+W23+W27+W32+W38+W40+W45</f>
        <v>52670946.479999997</v>
      </c>
      <c r="X16" s="11">
        <f>X18+X23+X27+X32+X38+X40+X45</f>
        <v>310442366.91000003</v>
      </c>
    </row>
    <row r="17" spans="4:24" x14ac:dyDescent="0.25">
      <c r="D17" s="1" t="s">
        <v>6</v>
      </c>
      <c r="E17" s="1" t="s">
        <v>7</v>
      </c>
      <c r="F17" s="1" t="s">
        <v>8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4:24" x14ac:dyDescent="0.25">
      <c r="D18" s="29">
        <v>0</v>
      </c>
      <c r="E18" s="27" t="s">
        <v>27</v>
      </c>
      <c r="F18" s="28"/>
      <c r="G18" s="4">
        <f>G19+G20+G21+G22</f>
        <v>1250000</v>
      </c>
      <c r="H18" s="4">
        <f t="shared" ref="H18:X18" si="0">H19+H20+H21+H22</f>
        <v>4755501.68</v>
      </c>
      <c r="I18" s="4">
        <f t="shared" si="0"/>
        <v>6005501.6799999997</v>
      </c>
      <c r="J18" s="4">
        <f t="shared" si="0"/>
        <v>0</v>
      </c>
      <c r="K18" s="4">
        <f t="shared" si="0"/>
        <v>348000</v>
      </c>
      <c r="L18" s="4">
        <f t="shared" si="0"/>
        <v>348000</v>
      </c>
      <c r="M18" s="4">
        <f t="shared" si="0"/>
        <v>0</v>
      </c>
      <c r="N18" s="4">
        <f t="shared" si="0"/>
        <v>0</v>
      </c>
      <c r="O18" s="4">
        <f t="shared" si="0"/>
        <v>0</v>
      </c>
      <c r="P18" s="4">
        <f t="shared" si="0"/>
        <v>0</v>
      </c>
      <c r="Q18" s="4">
        <f t="shared" si="0"/>
        <v>1784630.44</v>
      </c>
      <c r="R18" s="4">
        <f t="shared" si="0"/>
        <v>1784630.44</v>
      </c>
      <c r="S18" s="4">
        <f t="shared" si="0"/>
        <v>0</v>
      </c>
      <c r="T18" s="4">
        <f t="shared" si="0"/>
        <v>1497787.87</v>
      </c>
      <c r="U18" s="4">
        <f t="shared" si="0"/>
        <v>1497787.87</v>
      </c>
      <c r="V18" s="4">
        <f t="shared" si="0"/>
        <v>1250000</v>
      </c>
      <c r="W18" s="4">
        <f t="shared" si="0"/>
        <v>1125083.3699999999</v>
      </c>
      <c r="X18" s="4">
        <f t="shared" si="0"/>
        <v>2375083.3699999996</v>
      </c>
    </row>
    <row r="19" spans="4:24" x14ac:dyDescent="0.25">
      <c r="D19" s="30"/>
      <c r="E19" s="43">
        <v>1000</v>
      </c>
      <c r="F19" s="44" t="s">
        <v>19</v>
      </c>
      <c r="G19" s="45">
        <v>0</v>
      </c>
      <c r="H19" s="45">
        <v>4265501.68</v>
      </c>
      <c r="I19" s="45">
        <f>G19+H19</f>
        <v>4265501.68</v>
      </c>
      <c r="J19" s="45">
        <v>0</v>
      </c>
      <c r="K19" s="45">
        <v>0</v>
      </c>
      <c r="L19" s="45">
        <f>J19+K19</f>
        <v>0</v>
      </c>
      <c r="M19" s="45">
        <v>0</v>
      </c>
      <c r="N19" s="45">
        <v>0</v>
      </c>
      <c r="O19" s="45">
        <f>M19+N19</f>
        <v>0</v>
      </c>
      <c r="P19" s="45">
        <v>0</v>
      </c>
      <c r="Q19" s="45">
        <v>1784630.44</v>
      </c>
      <c r="R19" s="45">
        <f>P19+Q19</f>
        <v>1784630.44</v>
      </c>
      <c r="S19" s="45">
        <v>0</v>
      </c>
      <c r="T19" s="45">
        <v>1497787.87</v>
      </c>
      <c r="U19" s="45">
        <f>S19+T19</f>
        <v>1497787.87</v>
      </c>
      <c r="V19" s="45">
        <v>0</v>
      </c>
      <c r="W19" s="45">
        <v>983083.37</v>
      </c>
      <c r="X19" s="45">
        <f>V19+W19</f>
        <v>983083.37</v>
      </c>
    </row>
    <row r="20" spans="4:24" x14ac:dyDescent="0.25">
      <c r="D20" s="30"/>
      <c r="E20" s="46">
        <v>2000</v>
      </c>
      <c r="F20" s="47" t="s">
        <v>22</v>
      </c>
      <c r="G20" s="45">
        <v>0</v>
      </c>
      <c r="H20" s="45">
        <v>9465.6</v>
      </c>
      <c r="I20" s="45">
        <f t="shared" ref="I20:I22" si="1">G20+H20</f>
        <v>9465.6</v>
      </c>
      <c r="J20" s="45">
        <v>0</v>
      </c>
      <c r="K20" s="45">
        <v>0</v>
      </c>
      <c r="L20" s="45">
        <f t="shared" ref="L20:L22" si="2">J20+K20</f>
        <v>0</v>
      </c>
      <c r="M20" s="45">
        <v>0</v>
      </c>
      <c r="N20" s="45">
        <v>0</v>
      </c>
      <c r="O20" s="45">
        <f t="shared" ref="O20:O22" si="3">M20+N20</f>
        <v>0</v>
      </c>
      <c r="P20" s="45">
        <v>0</v>
      </c>
      <c r="Q20" s="45">
        <v>0</v>
      </c>
      <c r="R20" s="45">
        <f t="shared" ref="R20:R22" si="4">P20+Q20</f>
        <v>0</v>
      </c>
      <c r="S20" s="45">
        <v>0</v>
      </c>
      <c r="T20" s="45">
        <v>0</v>
      </c>
      <c r="U20" s="45">
        <f t="shared" ref="U20:U22" si="5">S20+T20</f>
        <v>0</v>
      </c>
      <c r="V20" s="45">
        <v>0</v>
      </c>
      <c r="W20" s="45">
        <v>9465.6</v>
      </c>
      <c r="X20" s="45">
        <f t="shared" ref="X20:X22" si="6">V20+W20</f>
        <v>9465.6</v>
      </c>
    </row>
    <row r="21" spans="4:24" x14ac:dyDescent="0.25">
      <c r="D21" s="30"/>
      <c r="E21" s="46">
        <v>3000</v>
      </c>
      <c r="F21" s="47" t="s">
        <v>20</v>
      </c>
      <c r="G21" s="45">
        <v>1250000</v>
      </c>
      <c r="H21" s="45">
        <v>0</v>
      </c>
      <c r="I21" s="45">
        <f t="shared" si="1"/>
        <v>1250000</v>
      </c>
      <c r="J21" s="45">
        <v>0</v>
      </c>
      <c r="K21" s="45">
        <v>0</v>
      </c>
      <c r="L21" s="45">
        <f t="shared" si="2"/>
        <v>0</v>
      </c>
      <c r="M21" s="45">
        <v>0</v>
      </c>
      <c r="N21" s="45">
        <v>0</v>
      </c>
      <c r="O21" s="45">
        <f t="shared" si="3"/>
        <v>0</v>
      </c>
      <c r="P21" s="45">
        <v>0</v>
      </c>
      <c r="Q21" s="45">
        <v>0</v>
      </c>
      <c r="R21" s="45">
        <f t="shared" si="4"/>
        <v>0</v>
      </c>
      <c r="S21" s="45">
        <v>0</v>
      </c>
      <c r="T21" s="45">
        <v>0</v>
      </c>
      <c r="U21" s="45">
        <f t="shared" si="5"/>
        <v>0</v>
      </c>
      <c r="V21" s="45">
        <v>1250000</v>
      </c>
      <c r="W21" s="45">
        <v>0</v>
      </c>
      <c r="X21" s="45">
        <f t="shared" si="6"/>
        <v>1250000</v>
      </c>
    </row>
    <row r="22" spans="4:24" x14ac:dyDescent="0.25">
      <c r="D22" s="30"/>
      <c r="E22" s="46">
        <v>5000</v>
      </c>
      <c r="F22" s="47" t="s">
        <v>21</v>
      </c>
      <c r="G22" s="45">
        <v>0</v>
      </c>
      <c r="H22" s="45">
        <v>480534.4</v>
      </c>
      <c r="I22" s="45">
        <f t="shared" si="1"/>
        <v>480534.4</v>
      </c>
      <c r="J22" s="45">
        <v>0</v>
      </c>
      <c r="K22" s="45">
        <v>348000</v>
      </c>
      <c r="L22" s="45">
        <f t="shared" si="2"/>
        <v>348000</v>
      </c>
      <c r="M22" s="45">
        <v>0</v>
      </c>
      <c r="N22" s="45">
        <v>0</v>
      </c>
      <c r="O22" s="45">
        <f t="shared" si="3"/>
        <v>0</v>
      </c>
      <c r="P22" s="45">
        <v>0</v>
      </c>
      <c r="Q22" s="45">
        <v>0</v>
      </c>
      <c r="R22" s="45">
        <f t="shared" si="4"/>
        <v>0</v>
      </c>
      <c r="S22" s="45">
        <v>0</v>
      </c>
      <c r="T22" s="45">
        <v>0</v>
      </c>
      <c r="U22" s="45">
        <f t="shared" si="5"/>
        <v>0</v>
      </c>
      <c r="V22" s="45">
        <v>0</v>
      </c>
      <c r="W22" s="45">
        <v>132534.39999999999</v>
      </c>
      <c r="X22" s="45">
        <f t="shared" si="6"/>
        <v>132534.39999999999</v>
      </c>
    </row>
    <row r="23" spans="4:24" x14ac:dyDescent="0.25">
      <c r="D23" s="29">
        <v>2</v>
      </c>
      <c r="E23" s="38" t="s">
        <v>0</v>
      </c>
      <c r="F23" s="39"/>
      <c r="G23" s="4">
        <f>G24+G25+G26</f>
        <v>16974225.800000001</v>
      </c>
      <c r="H23" s="4">
        <f t="shared" ref="H23:X23" si="7">H24+H25+H26</f>
        <v>12815467.82</v>
      </c>
      <c r="I23" s="4">
        <f t="shared" si="7"/>
        <v>29789693.620000001</v>
      </c>
      <c r="J23" s="4">
        <f t="shared" si="7"/>
        <v>0</v>
      </c>
      <c r="K23" s="4">
        <f t="shared" si="7"/>
        <v>0</v>
      </c>
      <c r="L23" s="4">
        <f t="shared" si="7"/>
        <v>0</v>
      </c>
      <c r="M23" s="4">
        <f t="shared" si="7"/>
        <v>0</v>
      </c>
      <c r="N23" s="4">
        <f t="shared" si="7"/>
        <v>0</v>
      </c>
      <c r="O23" s="4">
        <f t="shared" si="7"/>
        <v>0</v>
      </c>
      <c r="P23" s="4">
        <f t="shared" si="7"/>
        <v>0</v>
      </c>
      <c r="Q23" s="4">
        <f t="shared" si="7"/>
        <v>5155496.09</v>
      </c>
      <c r="R23" s="4">
        <f t="shared" si="7"/>
        <v>5155496.09</v>
      </c>
      <c r="S23" s="4">
        <f t="shared" si="7"/>
        <v>0</v>
      </c>
      <c r="T23" s="4">
        <f t="shared" si="7"/>
        <v>4106671.45</v>
      </c>
      <c r="U23" s="4">
        <f t="shared" si="7"/>
        <v>4106671.45</v>
      </c>
      <c r="V23" s="4">
        <f t="shared" si="7"/>
        <v>16974225.800000001</v>
      </c>
      <c r="W23" s="4">
        <f t="shared" si="7"/>
        <v>3553300.28</v>
      </c>
      <c r="X23" s="4">
        <f t="shared" si="7"/>
        <v>20527526.079999998</v>
      </c>
    </row>
    <row r="24" spans="4:24" x14ac:dyDescent="0.25">
      <c r="D24" s="30"/>
      <c r="E24" s="5">
        <v>1000</v>
      </c>
      <c r="F24" s="6" t="s">
        <v>19</v>
      </c>
      <c r="G24" s="49">
        <v>0</v>
      </c>
      <c r="H24" s="49">
        <v>12427467.82</v>
      </c>
      <c r="I24" s="7">
        <f>G24+H24</f>
        <v>12427467.82</v>
      </c>
      <c r="J24" s="7">
        <v>0</v>
      </c>
      <c r="K24" s="7">
        <v>0</v>
      </c>
      <c r="L24" s="7">
        <f>J24+K24</f>
        <v>0</v>
      </c>
      <c r="M24" s="7">
        <v>0</v>
      </c>
      <c r="N24" s="7">
        <v>0</v>
      </c>
      <c r="O24" s="7">
        <f>M24+N24</f>
        <v>0</v>
      </c>
      <c r="P24" s="48">
        <v>0</v>
      </c>
      <c r="Q24" s="48">
        <v>5155496.09</v>
      </c>
      <c r="R24" s="48">
        <f>P24+Q24</f>
        <v>5155496.09</v>
      </c>
      <c r="S24" s="48">
        <v>0</v>
      </c>
      <c r="T24" s="48">
        <v>4106671.45</v>
      </c>
      <c r="U24" s="48">
        <f>S24+T24</f>
        <v>4106671.45</v>
      </c>
      <c r="V24" s="7">
        <v>0</v>
      </c>
      <c r="W24" s="7">
        <v>3165300.28</v>
      </c>
      <c r="X24" s="7">
        <f>V24+W24</f>
        <v>3165300.28</v>
      </c>
    </row>
    <row r="25" spans="4:24" x14ac:dyDescent="0.25">
      <c r="D25" s="30"/>
      <c r="E25" s="5">
        <v>2000</v>
      </c>
      <c r="F25" s="6" t="s">
        <v>22</v>
      </c>
      <c r="G25" s="49">
        <v>907125.8</v>
      </c>
      <c r="H25" s="49">
        <v>0</v>
      </c>
      <c r="I25" s="7">
        <f t="shared" ref="I25:I26" si="8">G25+H25</f>
        <v>907125.8</v>
      </c>
      <c r="J25" s="7">
        <v>0</v>
      </c>
      <c r="K25" s="7">
        <v>0</v>
      </c>
      <c r="L25" s="7">
        <f t="shared" ref="L25:L26" si="9">J25+K25</f>
        <v>0</v>
      </c>
      <c r="M25" s="7">
        <v>0</v>
      </c>
      <c r="N25" s="7">
        <v>0</v>
      </c>
      <c r="O25" s="7">
        <f t="shared" ref="O25:O26" si="10">M25+N25</f>
        <v>0</v>
      </c>
      <c r="P25" s="48">
        <v>0</v>
      </c>
      <c r="Q25" s="48">
        <v>0</v>
      </c>
      <c r="R25" s="48">
        <f t="shared" ref="R25:R26" si="11">P25+Q25</f>
        <v>0</v>
      </c>
      <c r="S25" s="48">
        <v>0</v>
      </c>
      <c r="T25" s="48">
        <v>0</v>
      </c>
      <c r="U25" s="48">
        <f t="shared" ref="U25:U26" si="12">S25+T25</f>
        <v>0</v>
      </c>
      <c r="V25" s="7">
        <v>907125.8</v>
      </c>
      <c r="W25" s="7">
        <v>0</v>
      </c>
      <c r="X25" s="7">
        <f t="shared" ref="X25:X26" si="13">V25+W25</f>
        <v>907125.8</v>
      </c>
    </row>
    <row r="26" spans="4:24" x14ac:dyDescent="0.25">
      <c r="D26" s="30"/>
      <c r="E26" s="5">
        <v>3000</v>
      </c>
      <c r="F26" s="6" t="s">
        <v>20</v>
      </c>
      <c r="G26" s="50">
        <v>16067100</v>
      </c>
      <c r="H26" s="51">
        <v>388000</v>
      </c>
      <c r="I26" s="7">
        <f t="shared" si="8"/>
        <v>16455100</v>
      </c>
      <c r="J26" s="7">
        <v>0</v>
      </c>
      <c r="K26" s="7">
        <v>0</v>
      </c>
      <c r="L26" s="7">
        <f t="shared" si="9"/>
        <v>0</v>
      </c>
      <c r="M26" s="7">
        <v>0</v>
      </c>
      <c r="N26" s="7">
        <v>0</v>
      </c>
      <c r="O26" s="7">
        <f t="shared" si="10"/>
        <v>0</v>
      </c>
      <c r="P26" s="48">
        <v>0</v>
      </c>
      <c r="Q26" s="48">
        <v>0</v>
      </c>
      <c r="R26" s="48">
        <f t="shared" si="11"/>
        <v>0</v>
      </c>
      <c r="S26" s="48">
        <v>0</v>
      </c>
      <c r="T26" s="48">
        <v>0</v>
      </c>
      <c r="U26" s="48">
        <f t="shared" si="12"/>
        <v>0</v>
      </c>
      <c r="V26" s="52">
        <v>16067100</v>
      </c>
      <c r="W26" s="7">
        <v>388000</v>
      </c>
      <c r="X26" s="7">
        <f t="shared" si="13"/>
        <v>16455100</v>
      </c>
    </row>
    <row r="27" spans="4:24" x14ac:dyDescent="0.25">
      <c r="D27" s="29">
        <v>3</v>
      </c>
      <c r="E27" s="31" t="s">
        <v>1</v>
      </c>
      <c r="F27" s="32"/>
      <c r="G27" s="56">
        <f>G28+G29+G30+G31</f>
        <v>203485519.04000002</v>
      </c>
      <c r="H27" s="56">
        <f t="shared" ref="H27:X27" si="14">H28+H29+H30+H31</f>
        <v>6495077</v>
      </c>
      <c r="I27" s="56">
        <f t="shared" si="14"/>
        <v>209980596.04000002</v>
      </c>
      <c r="J27" s="56">
        <f t="shared" si="14"/>
        <v>28822764.82</v>
      </c>
      <c r="K27" s="4">
        <f>K28+K29+K30+K31</f>
        <v>0</v>
      </c>
      <c r="L27" s="4">
        <f t="shared" ref="L27:X27" si="15">L28+L29+L30+L31</f>
        <v>28778392.5</v>
      </c>
      <c r="M27" s="4">
        <f t="shared" si="15"/>
        <v>0</v>
      </c>
      <c r="N27" s="4">
        <f t="shared" si="15"/>
        <v>0</v>
      </c>
      <c r="O27" s="4">
        <f t="shared" si="15"/>
        <v>0</v>
      </c>
      <c r="P27" s="4">
        <f t="shared" si="15"/>
        <v>0</v>
      </c>
      <c r="Q27" s="4">
        <f t="shared" si="15"/>
        <v>0</v>
      </c>
      <c r="R27" s="4">
        <f t="shared" si="15"/>
        <v>0</v>
      </c>
      <c r="S27" s="4">
        <f t="shared" si="15"/>
        <v>0</v>
      </c>
      <c r="T27" s="4">
        <f t="shared" si="15"/>
        <v>0</v>
      </c>
      <c r="U27" s="4">
        <f t="shared" si="15"/>
        <v>0</v>
      </c>
      <c r="V27" s="4">
        <f t="shared" si="15"/>
        <v>174662754.22</v>
      </c>
      <c r="W27" s="4">
        <f t="shared" si="15"/>
        <v>6495077</v>
      </c>
      <c r="X27" s="4">
        <f t="shared" si="15"/>
        <v>181157831.22</v>
      </c>
    </row>
    <row r="28" spans="4:24" x14ac:dyDescent="0.25">
      <c r="D28" s="30"/>
      <c r="E28" s="25">
        <v>2000</v>
      </c>
      <c r="F28" s="55" t="s">
        <v>22</v>
      </c>
      <c r="G28" s="53">
        <v>64076478.93</v>
      </c>
      <c r="H28" s="45">
        <v>0</v>
      </c>
      <c r="I28" s="54">
        <f>G28+H28</f>
        <v>64076478.93</v>
      </c>
      <c r="J28" s="45">
        <v>28778392.5</v>
      </c>
      <c r="K28" s="45">
        <v>0</v>
      </c>
      <c r="L28" s="45">
        <f>J28+K28</f>
        <v>28778392.5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53">
        <v>35298086.43</v>
      </c>
      <c r="W28" s="45">
        <v>0</v>
      </c>
      <c r="X28" s="54">
        <f>V28+W28</f>
        <v>35298086.43</v>
      </c>
    </row>
    <row r="29" spans="4:24" x14ac:dyDescent="0.25">
      <c r="D29" s="30"/>
      <c r="E29" s="25">
        <v>3000</v>
      </c>
      <c r="F29" s="55" t="s">
        <v>20</v>
      </c>
      <c r="G29" s="53">
        <v>9582245.9100000001</v>
      </c>
      <c r="H29" s="53">
        <v>5939577</v>
      </c>
      <c r="I29" s="54">
        <f>G29+H29</f>
        <v>15521822.91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53">
        <v>9582245.9100000001</v>
      </c>
      <c r="W29" s="53">
        <v>5939577</v>
      </c>
      <c r="X29" s="54">
        <f>V29+W29</f>
        <v>15521822.91</v>
      </c>
    </row>
    <row r="30" spans="4:24" x14ac:dyDescent="0.25">
      <c r="D30" s="30"/>
      <c r="E30" s="25">
        <v>5000</v>
      </c>
      <c r="F30" s="55" t="s">
        <v>21</v>
      </c>
      <c r="G30" s="53">
        <v>72147794.200000003</v>
      </c>
      <c r="H30" s="53">
        <v>555500</v>
      </c>
      <c r="I30" s="54">
        <f>G30+H30</f>
        <v>72703294.200000003</v>
      </c>
      <c r="J30" s="45">
        <v>44372.32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53">
        <v>72103421.879999995</v>
      </c>
      <c r="W30" s="53">
        <v>555500</v>
      </c>
      <c r="X30" s="54">
        <f>V30+W30</f>
        <v>72658921.879999995</v>
      </c>
    </row>
    <row r="31" spans="4:24" x14ac:dyDescent="0.25">
      <c r="D31" s="30"/>
      <c r="E31" s="25">
        <v>6000</v>
      </c>
      <c r="F31" s="55" t="s">
        <v>23</v>
      </c>
      <c r="G31" s="45">
        <v>57679000</v>
      </c>
      <c r="H31" s="45">
        <v>0</v>
      </c>
      <c r="I31" s="45">
        <f>G31+H31</f>
        <v>57679000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57679000</v>
      </c>
      <c r="W31" s="45">
        <v>0</v>
      </c>
      <c r="X31" s="45">
        <f>V31+W31</f>
        <v>57679000</v>
      </c>
    </row>
    <row r="32" spans="4:24" x14ac:dyDescent="0.25">
      <c r="D32" s="34">
        <v>4</v>
      </c>
      <c r="E32" s="33" t="s">
        <v>2</v>
      </c>
      <c r="F32" s="33"/>
      <c r="G32" s="4">
        <f>G33+G34+G35+G36+G37</f>
        <v>5585445.04</v>
      </c>
      <c r="H32" s="4">
        <f t="shared" ref="H32:X32" si="16">H33+H34+H35+H36+H37</f>
        <v>16962935.59</v>
      </c>
      <c r="I32" s="4">
        <f t="shared" si="16"/>
        <v>22548380.629999999</v>
      </c>
      <c r="J32" s="4">
        <f t="shared" si="16"/>
        <v>30962.77</v>
      </c>
      <c r="K32" s="4">
        <f t="shared" si="16"/>
        <v>10874.54</v>
      </c>
      <c r="L32" s="4">
        <f t="shared" si="16"/>
        <v>41837.31</v>
      </c>
      <c r="M32" s="4">
        <f t="shared" si="16"/>
        <v>0</v>
      </c>
      <c r="N32" s="4">
        <f t="shared" si="16"/>
        <v>0</v>
      </c>
      <c r="O32" s="4">
        <f t="shared" si="16"/>
        <v>0</v>
      </c>
      <c r="P32" s="4">
        <f t="shared" si="16"/>
        <v>0</v>
      </c>
      <c r="Q32" s="4">
        <f t="shared" si="16"/>
        <v>3092933.63</v>
      </c>
      <c r="R32" s="4">
        <f t="shared" si="16"/>
        <v>3092933.63</v>
      </c>
      <c r="S32" s="4">
        <f t="shared" si="16"/>
        <v>0</v>
      </c>
      <c r="T32" s="4">
        <f t="shared" si="16"/>
        <v>2584850.61</v>
      </c>
      <c r="U32" s="4">
        <f t="shared" si="16"/>
        <v>2584850.61</v>
      </c>
      <c r="V32" s="4">
        <f t="shared" si="16"/>
        <v>5554482.2699999996</v>
      </c>
      <c r="W32" s="4">
        <f t="shared" si="16"/>
        <v>11274276.810000001</v>
      </c>
      <c r="X32" s="4">
        <f t="shared" si="16"/>
        <v>16828759.079999998</v>
      </c>
    </row>
    <row r="33" spans="4:24" x14ac:dyDescent="0.25">
      <c r="D33" s="35"/>
      <c r="E33" s="9">
        <v>1000</v>
      </c>
      <c r="F33" s="10" t="s">
        <v>19</v>
      </c>
      <c r="G33" s="57">
        <v>0</v>
      </c>
      <c r="H33" s="52">
        <v>14183734.859999999</v>
      </c>
      <c r="I33" s="7">
        <f>G33+H33</f>
        <v>14183734.859999999</v>
      </c>
      <c r="J33" s="7">
        <v>0</v>
      </c>
      <c r="K33" s="7">
        <v>10874.54</v>
      </c>
      <c r="L33" s="7">
        <f>J33+K33</f>
        <v>10874.54</v>
      </c>
      <c r="M33" s="7">
        <v>0</v>
      </c>
      <c r="N33" s="7">
        <v>0</v>
      </c>
      <c r="O33" s="7">
        <v>0</v>
      </c>
      <c r="P33" s="7">
        <v>0</v>
      </c>
      <c r="Q33" s="52">
        <v>3092933.63</v>
      </c>
      <c r="R33" s="7">
        <f>P33+Q33</f>
        <v>3092933.63</v>
      </c>
      <c r="S33" s="7">
        <v>0</v>
      </c>
      <c r="T33" s="52">
        <v>2584850.61</v>
      </c>
      <c r="U33" s="7">
        <f>S33+T33</f>
        <v>2584850.61</v>
      </c>
      <c r="V33" s="7">
        <v>0</v>
      </c>
      <c r="W33" s="52">
        <v>8495076.0800000001</v>
      </c>
      <c r="X33" s="7">
        <f>V33+W33</f>
        <v>8495076.0800000001</v>
      </c>
    </row>
    <row r="34" spans="4:24" x14ac:dyDescent="0.25">
      <c r="D34" s="35"/>
      <c r="E34" s="5">
        <v>2000</v>
      </c>
      <c r="F34" s="6" t="s">
        <v>22</v>
      </c>
      <c r="G34" s="7">
        <v>0</v>
      </c>
      <c r="H34" s="7">
        <v>269200.73</v>
      </c>
      <c r="I34" s="7">
        <f>G34+H34</f>
        <v>269200.73</v>
      </c>
      <c r="J34" s="7">
        <v>0</v>
      </c>
      <c r="K34" s="7">
        <v>0</v>
      </c>
      <c r="L34" s="7">
        <f>J34+K34</f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269200.73</v>
      </c>
      <c r="X34" s="7">
        <f>V34+W34</f>
        <v>269200.73</v>
      </c>
    </row>
    <row r="35" spans="4:24" x14ac:dyDescent="0.25">
      <c r="D35" s="35"/>
      <c r="E35" s="5">
        <v>3000</v>
      </c>
      <c r="F35" s="6" t="s">
        <v>20</v>
      </c>
      <c r="G35" s="7">
        <v>0</v>
      </c>
      <c r="H35" s="7">
        <v>1500000</v>
      </c>
      <c r="I35" s="7">
        <f t="shared" ref="I35:I37" si="17">G35+H35</f>
        <v>1500000</v>
      </c>
      <c r="J35" s="7">
        <v>0</v>
      </c>
      <c r="K35" s="7">
        <v>0</v>
      </c>
      <c r="L35" s="7">
        <f t="shared" ref="L35:L37" si="18">J35+K35</f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1500000</v>
      </c>
      <c r="X35" s="7">
        <f t="shared" ref="X35:X37" si="19">V35+W35</f>
        <v>1500000</v>
      </c>
    </row>
    <row r="36" spans="4:24" x14ac:dyDescent="0.25">
      <c r="D36" s="35"/>
      <c r="E36" s="5">
        <v>5000</v>
      </c>
      <c r="F36" s="6" t="s">
        <v>21</v>
      </c>
      <c r="G36" s="7">
        <v>585445.04</v>
      </c>
      <c r="H36" s="7">
        <v>1010000</v>
      </c>
      <c r="I36" s="7">
        <f t="shared" si="17"/>
        <v>1595445.04</v>
      </c>
      <c r="J36" s="7">
        <v>30962.77</v>
      </c>
      <c r="K36" s="7">
        <v>0</v>
      </c>
      <c r="L36" s="7">
        <f t="shared" si="18"/>
        <v>30962.77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554482.27</v>
      </c>
      <c r="W36" s="7">
        <v>1010000</v>
      </c>
      <c r="X36" s="7">
        <f t="shared" si="19"/>
        <v>1564482.27</v>
      </c>
    </row>
    <row r="37" spans="4:24" x14ac:dyDescent="0.25">
      <c r="D37" s="35"/>
      <c r="E37" s="5">
        <v>6000</v>
      </c>
      <c r="F37" s="6" t="s">
        <v>23</v>
      </c>
      <c r="G37" s="7">
        <v>5000000</v>
      </c>
      <c r="H37" s="7">
        <v>0</v>
      </c>
      <c r="I37" s="7">
        <f t="shared" si="17"/>
        <v>5000000</v>
      </c>
      <c r="J37" s="7">
        <v>0</v>
      </c>
      <c r="K37" s="7">
        <v>0</v>
      </c>
      <c r="L37" s="7">
        <f t="shared" si="18"/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5000000</v>
      </c>
      <c r="W37" s="7">
        <v>0</v>
      </c>
      <c r="X37" s="7">
        <f t="shared" si="19"/>
        <v>5000000</v>
      </c>
    </row>
    <row r="38" spans="4:24" x14ac:dyDescent="0.25">
      <c r="D38" s="29">
        <v>5</v>
      </c>
      <c r="E38" s="36" t="s">
        <v>3</v>
      </c>
      <c r="F38" s="37"/>
      <c r="G38" s="4">
        <f>G39</f>
        <v>14553555.119999999</v>
      </c>
      <c r="H38" s="4">
        <f t="shared" ref="H38:X38" si="20">H39</f>
        <v>0</v>
      </c>
      <c r="I38" s="4">
        <f t="shared" si="20"/>
        <v>14553555.119999999</v>
      </c>
      <c r="J38" s="4">
        <f t="shared" si="20"/>
        <v>0</v>
      </c>
      <c r="K38" s="4">
        <f t="shared" si="20"/>
        <v>0</v>
      </c>
      <c r="L38" s="4">
        <f t="shared" si="20"/>
        <v>0</v>
      </c>
      <c r="M38" s="4">
        <f t="shared" si="20"/>
        <v>0</v>
      </c>
      <c r="N38" s="4">
        <f t="shared" si="20"/>
        <v>0</v>
      </c>
      <c r="O38" s="4">
        <f t="shared" si="20"/>
        <v>0</v>
      </c>
      <c r="P38" s="4">
        <f t="shared" si="20"/>
        <v>0</v>
      </c>
      <c r="Q38" s="4">
        <f t="shared" si="20"/>
        <v>0</v>
      </c>
      <c r="R38" s="4">
        <f t="shared" si="20"/>
        <v>0</v>
      </c>
      <c r="S38" s="4">
        <f t="shared" si="20"/>
        <v>0</v>
      </c>
      <c r="T38" s="4">
        <f t="shared" si="20"/>
        <v>0</v>
      </c>
      <c r="U38" s="4">
        <f t="shared" si="20"/>
        <v>0</v>
      </c>
      <c r="V38" s="4">
        <f t="shared" si="20"/>
        <v>14553555.119999999</v>
      </c>
      <c r="W38" s="4">
        <f t="shared" si="20"/>
        <v>0</v>
      </c>
      <c r="X38" s="4">
        <f t="shared" si="20"/>
        <v>14553555.119999999</v>
      </c>
    </row>
    <row r="39" spans="4:24" x14ac:dyDescent="0.25">
      <c r="D39" s="30"/>
      <c r="E39" s="26">
        <v>6000</v>
      </c>
      <c r="F39" s="58" t="s">
        <v>23</v>
      </c>
      <c r="G39" s="45">
        <v>14553555.119999999</v>
      </c>
      <c r="H39" s="45">
        <v>0</v>
      </c>
      <c r="I39" s="45">
        <f>G39+H39</f>
        <v>14553555.119999999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14553555.119999999</v>
      </c>
      <c r="W39" s="45">
        <v>0</v>
      </c>
      <c r="X39" s="45">
        <f>V39+W39</f>
        <v>14553555.119999999</v>
      </c>
    </row>
    <row r="40" spans="4:24" x14ac:dyDescent="0.25">
      <c r="D40" s="29">
        <v>6</v>
      </c>
      <c r="E40" s="27" t="s">
        <v>4</v>
      </c>
      <c r="F40" s="28"/>
      <c r="G40" s="4">
        <f>G41+G42+G43+G44</f>
        <v>42576403.019999996</v>
      </c>
      <c r="H40" s="4">
        <f t="shared" ref="H40:X40" si="21">H41+H42+H43+H44</f>
        <v>38870794.339999996</v>
      </c>
      <c r="I40" s="4">
        <f t="shared" si="21"/>
        <v>81447197.359999999</v>
      </c>
      <c r="J40" s="4">
        <f t="shared" si="21"/>
        <v>0</v>
      </c>
      <c r="K40" s="4">
        <f t="shared" si="21"/>
        <v>0</v>
      </c>
      <c r="L40" s="4">
        <f t="shared" si="21"/>
        <v>0</v>
      </c>
      <c r="M40" s="4">
        <f t="shared" si="21"/>
        <v>0</v>
      </c>
      <c r="N40" s="4">
        <f t="shared" si="21"/>
        <v>0</v>
      </c>
      <c r="O40" s="4">
        <f t="shared" si="21"/>
        <v>0</v>
      </c>
      <c r="P40" s="4">
        <f t="shared" si="21"/>
        <v>0</v>
      </c>
      <c r="Q40" s="4">
        <f t="shared" si="21"/>
        <v>7657715.0899999999</v>
      </c>
      <c r="R40" s="4">
        <f t="shared" si="21"/>
        <v>7657715.0899999999</v>
      </c>
      <c r="S40" s="4">
        <f t="shared" si="21"/>
        <v>0</v>
      </c>
      <c r="T40" s="4">
        <f t="shared" si="21"/>
        <v>6950020.5300000003</v>
      </c>
      <c r="U40" s="4">
        <f t="shared" si="21"/>
        <v>6950020.5300000003</v>
      </c>
      <c r="V40" s="4">
        <f t="shared" si="21"/>
        <v>42576403.019999996</v>
      </c>
      <c r="W40" s="4">
        <f t="shared" si="21"/>
        <v>24263058.719999999</v>
      </c>
      <c r="X40" s="4">
        <f t="shared" si="21"/>
        <v>66839461.74000001</v>
      </c>
    </row>
    <row r="41" spans="4:24" x14ac:dyDescent="0.25">
      <c r="D41" s="30"/>
      <c r="E41" s="13">
        <v>1000</v>
      </c>
      <c r="F41" s="6" t="s">
        <v>19</v>
      </c>
      <c r="G41" s="7">
        <v>0</v>
      </c>
      <c r="H41" s="52">
        <v>21857578.259999998</v>
      </c>
      <c r="I41" s="7">
        <f>G41+H41</f>
        <v>21857578.259999998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52">
        <v>7657715.0899999999</v>
      </c>
      <c r="R41" s="7">
        <f>P41+Q41</f>
        <v>7657715.0899999999</v>
      </c>
      <c r="S41" s="7">
        <v>0</v>
      </c>
      <c r="T41" s="52">
        <v>6950020.5300000003</v>
      </c>
      <c r="U41" s="7">
        <f>S41+T41</f>
        <v>6950020.5300000003</v>
      </c>
      <c r="V41" s="7">
        <v>0</v>
      </c>
      <c r="W41" s="52">
        <v>7249842.6400000006</v>
      </c>
      <c r="X41" s="7">
        <f>V41+W41</f>
        <v>7249842.6400000006</v>
      </c>
    </row>
    <row r="42" spans="4:24" x14ac:dyDescent="0.25">
      <c r="D42" s="30"/>
      <c r="E42" s="14">
        <v>2000</v>
      </c>
      <c r="F42" s="6" t="s">
        <v>22</v>
      </c>
      <c r="G42" s="7">
        <v>2186323.92</v>
      </c>
      <c r="H42" s="7">
        <v>0</v>
      </c>
      <c r="I42" s="7">
        <f>G42+H42</f>
        <v>2186323.92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2186323.92</v>
      </c>
      <c r="W42" s="7">
        <v>0</v>
      </c>
      <c r="X42" s="7">
        <f>V42+W42</f>
        <v>2186323.92</v>
      </c>
    </row>
    <row r="43" spans="4:24" x14ac:dyDescent="0.25">
      <c r="D43" s="30"/>
      <c r="E43" s="14">
        <v>3000</v>
      </c>
      <c r="F43" s="6" t="s">
        <v>20</v>
      </c>
      <c r="G43" s="52">
        <v>23091118.550000001</v>
      </c>
      <c r="H43" s="52">
        <v>16979694.399999999</v>
      </c>
      <c r="I43" s="59">
        <f>G43+H43</f>
        <v>40070812.950000003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52">
        <v>23091118.550000001</v>
      </c>
      <c r="W43" s="52">
        <v>16979694.399999999</v>
      </c>
      <c r="X43" s="59">
        <f>V43+W43</f>
        <v>40070812.950000003</v>
      </c>
    </row>
    <row r="44" spans="4:24" x14ac:dyDescent="0.25">
      <c r="D44" s="30"/>
      <c r="E44" s="15">
        <v>5000</v>
      </c>
      <c r="F44" s="16" t="s">
        <v>21</v>
      </c>
      <c r="G44" s="52">
        <v>17298960.550000001</v>
      </c>
      <c r="H44" s="52">
        <v>33521.68</v>
      </c>
      <c r="I44" s="59">
        <f>G44+H44</f>
        <v>17332482.23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52">
        <v>17298960.550000001</v>
      </c>
      <c r="W44" s="52">
        <v>33521.68</v>
      </c>
      <c r="X44" s="59">
        <f>V44+W44</f>
        <v>17332482.23</v>
      </c>
    </row>
    <row r="45" spans="4:24" x14ac:dyDescent="0.25">
      <c r="D45" s="29">
        <v>7</v>
      </c>
      <c r="E45" s="27" t="s">
        <v>5</v>
      </c>
      <c r="F45" s="28"/>
      <c r="G45" s="4">
        <f>G46+G47</f>
        <v>2200000</v>
      </c>
      <c r="H45" s="4">
        <f t="shared" ref="H45:X45" si="22">H46+H47</f>
        <v>14686522.41</v>
      </c>
      <c r="I45" s="4">
        <f t="shared" si="22"/>
        <v>16886522.41</v>
      </c>
      <c r="J45" s="4">
        <f t="shared" si="22"/>
        <v>0</v>
      </c>
      <c r="K45" s="4">
        <f t="shared" si="22"/>
        <v>0</v>
      </c>
      <c r="L45" s="4">
        <f t="shared" si="22"/>
        <v>0</v>
      </c>
      <c r="M45" s="4">
        <f t="shared" si="22"/>
        <v>0</v>
      </c>
      <c r="N45" s="4">
        <f t="shared" si="22"/>
        <v>0</v>
      </c>
      <c r="O45" s="4">
        <f t="shared" si="22"/>
        <v>0</v>
      </c>
      <c r="P45" s="4">
        <f t="shared" si="22"/>
        <v>0</v>
      </c>
      <c r="Q45" s="4">
        <f t="shared" si="22"/>
        <v>4320233.0999999996</v>
      </c>
      <c r="R45" s="4">
        <f t="shared" si="22"/>
        <v>4320233.0999999996</v>
      </c>
      <c r="S45" s="4">
        <f t="shared" si="22"/>
        <v>0</v>
      </c>
      <c r="T45" s="4">
        <f t="shared" si="22"/>
        <v>4406139.01</v>
      </c>
      <c r="U45" s="4">
        <f t="shared" si="22"/>
        <v>4406139.01</v>
      </c>
      <c r="V45" s="4">
        <f t="shared" si="22"/>
        <v>2200000</v>
      </c>
      <c r="W45" s="4">
        <f t="shared" si="22"/>
        <v>5960150.2999999998</v>
      </c>
      <c r="X45" s="4">
        <f t="shared" si="22"/>
        <v>8160150.2999999998</v>
      </c>
    </row>
    <row r="46" spans="4:24" x14ac:dyDescent="0.25">
      <c r="D46" s="30"/>
      <c r="E46" s="44">
        <v>1000</v>
      </c>
      <c r="F46" s="60" t="s">
        <v>19</v>
      </c>
      <c r="G46" s="45">
        <v>0</v>
      </c>
      <c r="H46" s="45">
        <v>12194522.41</v>
      </c>
      <c r="I46" s="45">
        <f>G46+H46</f>
        <v>12194522.41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4320233.0999999996</v>
      </c>
      <c r="R46" s="45">
        <f>P46+Q46</f>
        <v>4320233.0999999996</v>
      </c>
      <c r="S46" s="45">
        <v>0</v>
      </c>
      <c r="T46" s="45">
        <v>4406139.01</v>
      </c>
      <c r="U46" s="45">
        <f>S46+T46</f>
        <v>4406139.01</v>
      </c>
      <c r="V46" s="45">
        <v>0</v>
      </c>
      <c r="W46" s="45">
        <v>3468150.3</v>
      </c>
      <c r="X46" s="45">
        <f>V46+W46</f>
        <v>3468150.3</v>
      </c>
    </row>
    <row r="47" spans="4:24" x14ac:dyDescent="0.25">
      <c r="D47" s="30"/>
      <c r="E47" s="47">
        <v>3000</v>
      </c>
      <c r="F47" s="55" t="s">
        <v>20</v>
      </c>
      <c r="G47" s="45">
        <v>2200000</v>
      </c>
      <c r="H47" s="45">
        <v>2492000</v>
      </c>
      <c r="I47" s="45">
        <f>G47+H47</f>
        <v>4692000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f>P47+Q47</f>
        <v>0</v>
      </c>
      <c r="S47" s="45">
        <v>0</v>
      </c>
      <c r="T47" s="45">
        <v>0</v>
      </c>
      <c r="U47" s="45">
        <f>S47+T47</f>
        <v>0</v>
      </c>
      <c r="V47" s="45">
        <v>2200000</v>
      </c>
      <c r="W47" s="45">
        <v>2492000</v>
      </c>
      <c r="X47" s="45">
        <f>V47+W47</f>
        <v>4692000</v>
      </c>
    </row>
  </sheetData>
  <mergeCells count="22">
    <mergeCell ref="J13:X13"/>
    <mergeCell ref="G14:I14"/>
    <mergeCell ref="J14:L14"/>
    <mergeCell ref="M14:O14"/>
    <mergeCell ref="P14:R14"/>
    <mergeCell ref="S14:U14"/>
    <mergeCell ref="V14:X14"/>
    <mergeCell ref="D18:D22"/>
    <mergeCell ref="E18:F18"/>
    <mergeCell ref="E23:F23"/>
    <mergeCell ref="D23:D26"/>
    <mergeCell ref="G13:I13"/>
    <mergeCell ref="E40:F40"/>
    <mergeCell ref="D40:D44"/>
    <mergeCell ref="E45:F45"/>
    <mergeCell ref="D45:D47"/>
    <mergeCell ref="E27:F27"/>
    <mergeCell ref="D27:D31"/>
    <mergeCell ref="E32:F32"/>
    <mergeCell ref="D32:D37"/>
    <mergeCell ref="E38:F38"/>
    <mergeCell ref="D38:D39"/>
  </mergeCells>
  <pageMargins left="0.7" right="0.7" top="0.75" bottom="0.75" header="0.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cp:lastPrinted>2020-10-20T21:21:41Z</cp:lastPrinted>
  <dcterms:created xsi:type="dcterms:W3CDTF">2020-07-21T15:28:49Z</dcterms:created>
  <dcterms:modified xsi:type="dcterms:W3CDTF">2021-07-19T20:20:54Z</dcterms:modified>
</cp:coreProperties>
</file>